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4955" windowHeight="8550" activeTab="1"/>
  </bookViews>
  <sheets>
    <sheet name="就労状況報告書" sheetId="1" r:id="rId1"/>
    <sheet name="月別現場別就労報告書" sheetId="4" r:id="rId2"/>
    <sheet name="就労状況報告書記入例" sheetId="7" r:id="rId3"/>
    <sheet name="現場別就労報告書記入例" sheetId="8" r:id="rId4"/>
    <sheet name="祝日" sheetId="6" r:id="rId5"/>
  </sheets>
  <definedNames>
    <definedName name="_xlnm.Print_Area" localSheetId="0">就労状況報告書!$D$1:$AE$52</definedName>
    <definedName name="祝日">祝日!$A$1:$A$152</definedName>
    <definedName name="祝日①">祝日!$A$1</definedName>
    <definedName name="祝日②">祝日!$A$7</definedName>
  </definedNames>
  <calcPr calcId="145621"/>
</workbook>
</file>

<file path=xl/calcChain.xml><?xml version="1.0" encoding="utf-8"?>
<calcChain xmlns="http://schemas.openxmlformats.org/spreadsheetml/2006/main">
  <c r="M17" i="1" l="1"/>
  <c r="AN18" i="8"/>
  <c r="AM18" i="8"/>
  <c r="AL18" i="8"/>
  <c r="AK18" i="8"/>
  <c r="AJ18" i="8"/>
  <c r="AI18" i="8"/>
  <c r="AN17" i="8"/>
  <c r="AM17" i="8"/>
  <c r="AL17" i="8"/>
  <c r="AK17" i="8"/>
  <c r="AJ17" i="8"/>
  <c r="AI17" i="8"/>
  <c r="AN16" i="8"/>
  <c r="AM16" i="8"/>
  <c r="AL16" i="8"/>
  <c r="AK16" i="8"/>
  <c r="AJ16" i="8"/>
  <c r="AI16" i="8"/>
  <c r="AN15" i="8"/>
  <c r="AM15" i="8"/>
  <c r="AL15" i="8"/>
  <c r="AK15" i="8"/>
  <c r="AJ15" i="8"/>
  <c r="AI15" i="8"/>
  <c r="AN14" i="8"/>
  <c r="AM14" i="8"/>
  <c r="AL14" i="8"/>
  <c r="AK14" i="8"/>
  <c r="AJ14" i="8"/>
  <c r="AI14" i="8"/>
  <c r="AN13" i="8"/>
  <c r="AM13" i="8"/>
  <c r="AL13" i="8"/>
  <c r="AK13" i="8"/>
  <c r="AJ13" i="8"/>
  <c r="AI13" i="8"/>
  <c r="AN12" i="8"/>
  <c r="AM12" i="8"/>
  <c r="AL12" i="8"/>
  <c r="AK12" i="8"/>
  <c r="AJ12" i="8"/>
  <c r="AI12" i="8"/>
  <c r="AN11" i="8"/>
  <c r="AM11" i="8"/>
  <c r="AL11" i="8"/>
  <c r="AK11" i="8"/>
  <c r="AJ11" i="8"/>
  <c r="AI11" i="8"/>
  <c r="AM10" i="8"/>
  <c r="AL10" i="8"/>
  <c r="AK10" i="8"/>
  <c r="AJ10" i="8"/>
  <c r="AI10" i="8"/>
  <c r="AM9" i="8"/>
  <c r="AL9" i="8"/>
  <c r="AK9" i="8"/>
  <c r="AJ9" i="8"/>
  <c r="AI9" i="8"/>
  <c r="AM8" i="8"/>
  <c r="AL8" i="8"/>
  <c r="AK8" i="8"/>
  <c r="AJ8" i="8"/>
  <c r="AI8" i="8"/>
  <c r="C7" i="8"/>
  <c r="C19" i="8" s="1"/>
  <c r="AI3" i="8"/>
  <c r="N41" i="7"/>
  <c r="G26" i="7"/>
  <c r="AN10" i="8" l="1"/>
  <c r="M26" i="8"/>
  <c r="AN9" i="8"/>
  <c r="M22" i="8"/>
  <c r="AK19" i="8"/>
  <c r="M25" i="8"/>
  <c r="M23" i="8"/>
  <c r="D7" i="8"/>
  <c r="D19" i="8" s="1"/>
  <c r="AN8" i="8"/>
  <c r="AL19" i="8"/>
  <c r="M24" i="8"/>
  <c r="AI19" i="8"/>
  <c r="AM19" i="8"/>
  <c r="AJ19" i="8"/>
  <c r="M18" i="1"/>
  <c r="J27" i="1"/>
  <c r="S27" i="1"/>
  <c r="M27" i="8" l="1"/>
  <c r="E7" i="8"/>
  <c r="F7" i="8"/>
  <c r="E19" i="8"/>
  <c r="AI3" i="4"/>
  <c r="J26" i="1"/>
  <c r="Q26" i="1" l="1"/>
  <c r="N26" i="7"/>
  <c r="U8" i="7"/>
  <c r="F19" i="8"/>
  <c r="G7" i="8"/>
  <c r="X8" i="1"/>
  <c r="C7" i="4"/>
  <c r="C19" i="4" s="1"/>
  <c r="AM18" i="4"/>
  <c r="AL18" i="4"/>
  <c r="AK18" i="4"/>
  <c r="AJ18" i="4"/>
  <c r="AI18" i="4"/>
  <c r="AM17" i="4"/>
  <c r="AL17" i="4"/>
  <c r="AK17" i="4"/>
  <c r="AJ17" i="4"/>
  <c r="AI17" i="4"/>
  <c r="AM16" i="4"/>
  <c r="AL16" i="4"/>
  <c r="AK16" i="4"/>
  <c r="AJ16" i="4"/>
  <c r="AI16" i="4"/>
  <c r="AM15" i="4"/>
  <c r="AL15" i="4"/>
  <c r="AK15" i="4"/>
  <c r="AJ15" i="4"/>
  <c r="AI15" i="4"/>
  <c r="AM14" i="4"/>
  <c r="AL14" i="4"/>
  <c r="AK14" i="4"/>
  <c r="AJ14" i="4"/>
  <c r="AI14" i="4"/>
  <c r="AM13" i="4"/>
  <c r="AL13" i="4"/>
  <c r="AK13" i="4"/>
  <c r="AJ13" i="4"/>
  <c r="AI13" i="4"/>
  <c r="AM12" i="4"/>
  <c r="AL12" i="4"/>
  <c r="AK12" i="4"/>
  <c r="AJ12" i="4"/>
  <c r="AI12" i="4"/>
  <c r="AM11" i="4"/>
  <c r="AL11" i="4"/>
  <c r="AK11" i="4"/>
  <c r="AJ11" i="4"/>
  <c r="AI11" i="4"/>
  <c r="AM10" i="4"/>
  <c r="AL10" i="4"/>
  <c r="AK10" i="4"/>
  <c r="AJ10" i="4"/>
  <c r="AI10" i="4"/>
  <c r="AN10" i="4"/>
  <c r="AM9" i="4"/>
  <c r="AL9" i="4"/>
  <c r="AK9" i="4"/>
  <c r="AJ9" i="4"/>
  <c r="AI9" i="4"/>
  <c r="AN14" i="4"/>
  <c r="AM8" i="4"/>
  <c r="AL8" i="4"/>
  <c r="AK8" i="4"/>
  <c r="AJ8" i="4"/>
  <c r="AI8" i="4"/>
  <c r="AN11" i="4"/>
  <c r="AN13" i="4"/>
  <c r="AN17" i="4"/>
  <c r="AN18" i="4"/>
  <c r="AN15" i="4"/>
  <c r="AN16" i="4"/>
  <c r="AN9" i="4"/>
  <c r="AN12" i="4"/>
  <c r="G19" i="8" l="1"/>
  <c r="H7" i="8"/>
  <c r="AK19" i="4"/>
  <c r="AL19" i="4"/>
  <c r="AJ19" i="4"/>
  <c r="AI19" i="4"/>
  <c r="AM19" i="4"/>
  <c r="AN8" i="4"/>
  <c r="D7" i="4"/>
  <c r="D19" i="4" s="1"/>
  <c r="M24" i="4"/>
  <c r="M25" i="4"/>
  <c r="M26" i="4"/>
  <c r="M23" i="4"/>
  <c r="M22" i="4"/>
  <c r="H19" i="8" l="1"/>
  <c r="I7" i="8"/>
  <c r="E7" i="4"/>
  <c r="E19" i="4" s="1"/>
  <c r="Q41" i="1"/>
  <c r="M27" i="4"/>
  <c r="J7" i="8" l="1"/>
  <c r="I19" i="8"/>
  <c r="F7" i="4"/>
  <c r="G7" i="4" s="1"/>
  <c r="H7" i="4" s="1"/>
  <c r="J19" i="8" l="1"/>
  <c r="K7" i="8"/>
  <c r="F19" i="4"/>
  <c r="G19" i="4"/>
  <c r="L7" i="8" l="1"/>
  <c r="K19" i="8"/>
  <c r="H19" i="4"/>
  <c r="I7" i="4"/>
  <c r="L19" i="8" l="1"/>
  <c r="M7" i="8"/>
  <c r="I19" i="4"/>
  <c r="J7" i="4"/>
  <c r="N7" i="8" l="1"/>
  <c r="M19" i="8"/>
  <c r="J19" i="4"/>
  <c r="K7" i="4"/>
  <c r="N19" i="8" l="1"/>
  <c r="O7" i="8"/>
  <c r="L7" i="4"/>
  <c r="K19" i="4"/>
  <c r="O19" i="8" l="1"/>
  <c r="P7" i="8"/>
  <c r="L19" i="4"/>
  <c r="M7" i="4"/>
  <c r="P19" i="8" l="1"/>
  <c r="Q7" i="8"/>
  <c r="M19" i="4"/>
  <c r="N7" i="4"/>
  <c r="R7" i="8" l="1"/>
  <c r="Q19" i="8"/>
  <c r="N19" i="4"/>
  <c r="O7" i="4"/>
  <c r="R19" i="8" l="1"/>
  <c r="S7" i="8"/>
  <c r="P7" i="4"/>
  <c r="O19" i="4"/>
  <c r="T7" i="8" l="1"/>
  <c r="S19" i="8"/>
  <c r="Q7" i="4"/>
  <c r="P19" i="4"/>
  <c r="T19" i="8" l="1"/>
  <c r="U7" i="8"/>
  <c r="Q19" i="4"/>
  <c r="R7" i="4"/>
  <c r="V7" i="8" l="1"/>
  <c r="U19" i="8"/>
  <c r="R19" i="4"/>
  <c r="S7" i="4"/>
  <c r="V19" i="8" l="1"/>
  <c r="W7" i="8"/>
  <c r="T7" i="4"/>
  <c r="S19" i="4"/>
  <c r="W19" i="8" l="1"/>
  <c r="X7" i="8"/>
  <c r="U7" i="4"/>
  <c r="T19" i="4"/>
  <c r="X19" i="8" l="1"/>
  <c r="Y7" i="8"/>
  <c r="U19" i="4"/>
  <c r="V7" i="4"/>
  <c r="Z7" i="8" l="1"/>
  <c r="Y19" i="8"/>
  <c r="V19" i="4"/>
  <c r="W7" i="4"/>
  <c r="Z19" i="8" l="1"/>
  <c r="AA7" i="8"/>
  <c r="X7" i="4"/>
  <c r="W19" i="4"/>
  <c r="AB7" i="8" l="1"/>
  <c r="AA19" i="8"/>
  <c r="Y7" i="4"/>
  <c r="X19" i="4"/>
  <c r="AB19" i="8" l="1"/>
  <c r="AC7" i="8"/>
  <c r="Y19" i="4"/>
  <c r="Z7" i="4"/>
  <c r="AD7" i="8" l="1"/>
  <c r="AC19" i="8"/>
  <c r="Z19" i="4"/>
  <c r="AA7" i="4"/>
  <c r="AD19" i="8" l="1"/>
  <c r="AE7" i="8"/>
  <c r="AB7" i="4"/>
  <c r="AA19" i="4"/>
  <c r="AE19" i="8" l="1"/>
  <c r="AF7" i="8"/>
  <c r="AC7" i="4"/>
  <c r="AB19" i="4"/>
  <c r="AF19" i="8" l="1"/>
  <c r="AG7" i="8"/>
  <c r="AG19" i="8" s="1"/>
  <c r="AD7" i="4"/>
  <c r="AC19" i="4"/>
  <c r="AD19" i="4" l="1"/>
  <c r="AE7" i="4"/>
  <c r="AF7" i="4" l="1"/>
  <c r="AE19" i="4"/>
  <c r="AF19" i="4" l="1"/>
  <c r="AG7" i="4"/>
  <c r="AG19" i="4" s="1"/>
</calcChain>
</file>

<file path=xl/comments1.xml><?xml version="1.0" encoding="utf-8"?>
<comments xmlns="http://schemas.openxmlformats.org/spreadsheetml/2006/main">
  <authors>
    <author>関根 孝</author>
  </authors>
  <commentList>
    <comment ref="B3" authorId="0">
      <text>
        <r>
          <rPr>
            <b/>
            <sz val="12"/>
            <color indexed="10"/>
            <rFont val="ＭＳ Ｐゴシック"/>
            <family val="3"/>
            <charset val="128"/>
          </rPr>
          <t>作業所A～Eを
選択してください</t>
        </r>
      </text>
    </comment>
  </commentList>
</comments>
</file>

<file path=xl/comments2.xml><?xml version="1.0" encoding="utf-8"?>
<comments xmlns="http://schemas.openxmlformats.org/spreadsheetml/2006/main">
  <authors>
    <author>関根 孝</author>
  </authors>
  <commentList>
    <comment ref="L1" authorId="0">
      <text>
        <r>
          <rPr>
            <b/>
            <sz val="12"/>
            <color indexed="10"/>
            <rFont val="ＭＳ Ｐゴシック"/>
            <family val="3"/>
            <charset val="128"/>
          </rPr>
          <t>日付を入力してください
例：平成26年4月分の報告であれば⇒『2014/4/1』と入力</t>
        </r>
      </text>
    </comment>
    <comment ref="E22" authorId="0">
      <text>
        <r>
          <rPr>
            <b/>
            <sz val="12"/>
            <color indexed="10"/>
            <rFont val="ＭＳ Ｐゴシック"/>
            <family val="3"/>
            <charset val="128"/>
          </rPr>
          <t>工事番号及び工事略称は、作業所長に確認してください。</t>
        </r>
      </text>
    </comment>
  </commentList>
</comments>
</file>

<file path=xl/comments3.xml><?xml version="1.0" encoding="utf-8"?>
<comments xmlns="http://schemas.openxmlformats.org/spreadsheetml/2006/main">
  <authors>
    <author>関根 孝</author>
  </authors>
  <commentList>
    <comment ref="L1" authorId="0">
      <text>
        <r>
          <rPr>
            <b/>
            <sz val="12"/>
            <color indexed="10"/>
            <rFont val="ＭＳ Ｐゴシック"/>
            <family val="3"/>
            <charset val="128"/>
          </rPr>
          <t>日付を入力してください
例：平成26年4月分の報告であれば⇒『2014/4/1』と入力</t>
        </r>
      </text>
    </comment>
    <comment ref="E22" authorId="0">
      <text>
        <r>
          <rPr>
            <b/>
            <sz val="12"/>
            <color indexed="10"/>
            <rFont val="ＭＳ Ｐゴシック"/>
            <family val="3"/>
            <charset val="128"/>
          </rPr>
          <t>工事番号及び工事略称は、作業所長に確認してください。</t>
        </r>
      </text>
    </comment>
  </commentList>
</comments>
</file>

<file path=xl/sharedStrings.xml><?xml version="1.0" encoding="utf-8"?>
<sst xmlns="http://schemas.openxmlformats.org/spreadsheetml/2006/main" count="473" uniqueCount="98">
  <si>
    <t>元請</t>
    <rPh sb="0" eb="1">
      <t>モト</t>
    </rPh>
    <rPh sb="1" eb="2">
      <t>ウケ</t>
    </rPh>
    <phoneticPr fontId="2"/>
  </si>
  <si>
    <t>下請事業所</t>
    <rPh sb="0" eb="2">
      <t>シタウケ</t>
    </rPh>
    <rPh sb="2" eb="5">
      <t>ジギョウショ</t>
    </rPh>
    <phoneticPr fontId="2"/>
  </si>
  <si>
    <t>住所</t>
    <rPh sb="0" eb="2">
      <t>ジュウショ</t>
    </rPh>
    <phoneticPr fontId="2"/>
  </si>
  <si>
    <t>共済契約者</t>
    <rPh sb="0" eb="2">
      <t>キョウサイ</t>
    </rPh>
    <rPh sb="2" eb="4">
      <t>ケイヤク</t>
    </rPh>
    <rPh sb="4" eb="5">
      <t>シャ</t>
    </rPh>
    <phoneticPr fontId="2"/>
  </si>
  <si>
    <t>番号</t>
    <rPh sb="0" eb="2">
      <t>バンゴウ</t>
    </rPh>
    <phoneticPr fontId="2"/>
  </si>
  <si>
    <t>下記のとおり報告します。</t>
    <rPh sb="0" eb="2">
      <t>カキ</t>
    </rPh>
    <rPh sb="6" eb="8">
      <t>ホウコク</t>
    </rPh>
    <phoneticPr fontId="2"/>
  </si>
  <si>
    <t>（兼建設業退職金共済証紙交付依頼書）</t>
    <rPh sb="1" eb="2">
      <t>ケン</t>
    </rPh>
    <rPh sb="2" eb="4">
      <t>ケンセツ</t>
    </rPh>
    <rPh sb="4" eb="5">
      <t>ギョウ</t>
    </rPh>
    <rPh sb="5" eb="7">
      <t>タイショク</t>
    </rPh>
    <rPh sb="7" eb="8">
      <t>キン</t>
    </rPh>
    <rPh sb="8" eb="10">
      <t>キョウサイ</t>
    </rPh>
    <rPh sb="10" eb="12">
      <t>ショウシ</t>
    </rPh>
    <rPh sb="12" eb="14">
      <t>コウフ</t>
    </rPh>
    <rPh sb="14" eb="16">
      <t>イライ</t>
    </rPh>
    <rPh sb="16" eb="17">
      <t>ショ</t>
    </rPh>
    <phoneticPr fontId="2"/>
  </si>
  <si>
    <t>整理番号</t>
    <rPh sb="0" eb="2">
      <t>セイリ</t>
    </rPh>
    <rPh sb="2" eb="4">
      <t>バンゴウ</t>
    </rPh>
    <phoneticPr fontId="2"/>
  </si>
  <si>
    <t>殿</t>
    <rPh sb="0" eb="1">
      <t>ドノ</t>
    </rPh>
    <phoneticPr fontId="2"/>
  </si>
  <si>
    <t>事業所</t>
    <rPh sb="0" eb="3">
      <t>ジギョウショ</t>
    </rPh>
    <phoneticPr fontId="2"/>
  </si>
  <si>
    <t>記</t>
    <rPh sb="0" eb="1">
      <t>キ</t>
    </rPh>
    <phoneticPr fontId="2"/>
  </si>
  <si>
    <t>現場責任者確認</t>
    <rPh sb="0" eb="2">
      <t>ゲンバ</t>
    </rPh>
    <rPh sb="2" eb="5">
      <t>セキニンシャ</t>
    </rPh>
    <rPh sb="5" eb="7">
      <t>カクニン</t>
    </rPh>
    <phoneticPr fontId="2"/>
  </si>
  <si>
    <t>印</t>
    <rPh sb="0" eb="1">
      <t>イン</t>
    </rPh>
    <phoneticPr fontId="2"/>
  </si>
  <si>
    <t>１日券</t>
    <rPh sb="1" eb="2">
      <t>ニチ</t>
    </rPh>
    <rPh sb="2" eb="3">
      <t>ケン</t>
    </rPh>
    <phoneticPr fontId="2"/>
  </si>
  <si>
    <t>１０日券</t>
    <rPh sb="2" eb="3">
      <t>ニチ</t>
    </rPh>
    <rPh sb="3" eb="4">
      <t>ケン</t>
    </rPh>
    <phoneticPr fontId="2"/>
  </si>
  <si>
    <t>枚</t>
    <rPh sb="0" eb="1">
      <t>マイ</t>
    </rPh>
    <phoneticPr fontId="2"/>
  </si>
  <si>
    <t>上記の共済証紙を受領いたしました。</t>
    <rPh sb="0" eb="2">
      <t>ジョウキ</t>
    </rPh>
    <rPh sb="3" eb="5">
      <t>キョウサイ</t>
    </rPh>
    <rPh sb="5" eb="7">
      <t>ショウシ</t>
    </rPh>
    <rPh sb="8" eb="10">
      <t>ジュリョウ</t>
    </rPh>
    <phoneticPr fontId="2"/>
  </si>
  <si>
    <t>下請事業所</t>
    <rPh sb="0" eb="2">
      <t>シタウケ</t>
    </rPh>
    <rPh sb="2" eb="5">
      <t>ジギョウショ</t>
    </rPh>
    <phoneticPr fontId="2"/>
  </si>
  <si>
    <t>期間</t>
    <rPh sb="0" eb="2">
      <t>キカン</t>
    </rPh>
    <phoneticPr fontId="2"/>
  </si>
  <si>
    <t>被共済者数</t>
    <rPh sb="0" eb="1">
      <t>ヒ</t>
    </rPh>
    <rPh sb="1" eb="3">
      <t>キョウサイ</t>
    </rPh>
    <rPh sb="3" eb="4">
      <t>シャ</t>
    </rPh>
    <rPh sb="4" eb="5">
      <t>スウ</t>
    </rPh>
    <phoneticPr fontId="2"/>
  </si>
  <si>
    <t>人</t>
    <rPh sb="0" eb="1">
      <t>ニン</t>
    </rPh>
    <phoneticPr fontId="2"/>
  </si>
  <si>
    <t>述べ就労日数</t>
    <rPh sb="0" eb="1">
      <t>ノ</t>
    </rPh>
    <rPh sb="2" eb="4">
      <t>シュウロウ</t>
    </rPh>
    <rPh sb="4" eb="6">
      <t>ニッスウ</t>
    </rPh>
    <phoneticPr fontId="2"/>
  </si>
  <si>
    <t>日</t>
    <rPh sb="0" eb="1">
      <t>ニチ</t>
    </rPh>
    <phoneticPr fontId="2"/>
  </si>
  <si>
    <t>建退共制度に係る被共済者就労状況報告書</t>
    <rPh sb="0" eb="1">
      <t>ケン</t>
    </rPh>
    <rPh sb="1" eb="2">
      <t>タイ</t>
    </rPh>
    <rPh sb="2" eb="3">
      <t>キョウ</t>
    </rPh>
    <rPh sb="3" eb="5">
      <t>セイド</t>
    </rPh>
    <rPh sb="6" eb="7">
      <t>カカワ</t>
    </rPh>
    <rPh sb="8" eb="9">
      <t>ヒ</t>
    </rPh>
    <rPh sb="9" eb="11">
      <t>キョウサイ</t>
    </rPh>
    <rPh sb="11" eb="12">
      <t>シャ</t>
    </rPh>
    <rPh sb="12" eb="14">
      <t>シュウロウ</t>
    </rPh>
    <rPh sb="14" eb="16">
      <t>ジョウキョウ</t>
    </rPh>
    <rPh sb="16" eb="19">
      <t>ホウコクショ</t>
    </rPh>
    <phoneticPr fontId="2"/>
  </si>
  <si>
    <t>建設業退職金共済証紙受領書</t>
    <rPh sb="0" eb="2">
      <t>ケンセツ</t>
    </rPh>
    <rPh sb="2" eb="3">
      <t>ギョウ</t>
    </rPh>
    <rPh sb="3" eb="6">
      <t>タイショクキン</t>
    </rPh>
    <rPh sb="6" eb="8">
      <t>キョウサイ</t>
    </rPh>
    <rPh sb="8" eb="10">
      <t>ショウシ</t>
    </rPh>
    <rPh sb="10" eb="12">
      <t>ジュリョウ</t>
    </rPh>
    <rPh sb="12" eb="13">
      <t>ショ</t>
    </rPh>
    <phoneticPr fontId="2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</si>
  <si>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</si>
  <si>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</si>
  <si>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</si>
  <si>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</si>
  <si>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</si>
  <si>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</si>
  <si>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計</t>
    <rPh sb="0" eb="1">
      <t>ケイ</t>
    </rPh>
    <phoneticPr fontId="2"/>
  </si>
  <si>
    <t>工事番号</t>
    <rPh sb="0" eb="2">
      <t>コウジ</t>
    </rPh>
    <rPh sb="2" eb="4">
      <t>バンゴウ</t>
    </rPh>
    <phoneticPr fontId="2"/>
  </si>
  <si>
    <t>工事略称</t>
    <rPh sb="0" eb="2">
      <t>コウジ</t>
    </rPh>
    <rPh sb="2" eb="4">
      <t>リャクショウ</t>
    </rPh>
    <phoneticPr fontId="2"/>
  </si>
  <si>
    <t>日数</t>
    <rPh sb="0" eb="2">
      <t>ニッスウ</t>
    </rPh>
    <phoneticPr fontId="2"/>
  </si>
  <si>
    <t>Ａ</t>
    <phoneticPr fontId="2"/>
  </si>
  <si>
    <t>※</t>
    <phoneticPr fontId="2"/>
  </si>
  <si>
    <t>Ｂ</t>
    <phoneticPr fontId="2"/>
  </si>
  <si>
    <t>Ｃ</t>
    <phoneticPr fontId="2"/>
  </si>
  <si>
    <t>※</t>
    <phoneticPr fontId="2"/>
  </si>
  <si>
    <t>Ｄ</t>
    <phoneticPr fontId="2"/>
  </si>
  <si>
    <t>Ｅ</t>
    <phoneticPr fontId="2"/>
  </si>
  <si>
    <t>※</t>
    <phoneticPr fontId="2"/>
  </si>
  <si>
    <t>合計</t>
    <rPh sb="0" eb="2">
      <t>ゴウケイ</t>
    </rPh>
    <phoneticPr fontId="2"/>
  </si>
  <si>
    <t>1.手帳所持者で現場に就労した者のみ報告すること。</t>
    <rPh sb="2" eb="4">
      <t>テチョウ</t>
    </rPh>
    <rPh sb="4" eb="7">
      <t>ショジシャ</t>
    </rPh>
    <rPh sb="8" eb="10">
      <t>ゲンバ</t>
    </rPh>
    <rPh sb="11" eb="13">
      <t>シュウロウ</t>
    </rPh>
    <rPh sb="13" eb="16">
      <t>シタモノ</t>
    </rPh>
    <rPh sb="18" eb="20">
      <t>ホウコク</t>
    </rPh>
    <phoneticPr fontId="2"/>
  </si>
  <si>
    <t>2.報告書締切日は、就労翌月末。</t>
    <rPh sb="2" eb="5">
      <t>ホウコクショ</t>
    </rPh>
    <rPh sb="5" eb="7">
      <t>シメキリ</t>
    </rPh>
    <rPh sb="7" eb="8">
      <t>ビ</t>
    </rPh>
    <rPh sb="10" eb="12">
      <t>シュウロウ</t>
    </rPh>
    <rPh sb="12" eb="13">
      <t>ヨク</t>
    </rPh>
    <rPh sb="13" eb="14">
      <t>ツキ</t>
    </rPh>
    <rPh sb="14" eb="15">
      <t>マツ</t>
    </rPh>
    <phoneticPr fontId="2"/>
  </si>
  <si>
    <t>3.新規交付者が発生した場合は、手帳のコピーを添付すること。</t>
    <rPh sb="2" eb="4">
      <t>シンキ</t>
    </rPh>
    <rPh sb="4" eb="6">
      <t>コウフ</t>
    </rPh>
    <rPh sb="6" eb="7">
      <t>シャ</t>
    </rPh>
    <rPh sb="8" eb="10">
      <t>ハッセイ</t>
    </rPh>
    <rPh sb="12" eb="14">
      <t>バアイ</t>
    </rPh>
    <rPh sb="16" eb="18">
      <t>テチョウ</t>
    </rPh>
    <rPh sb="23" eb="25">
      <t>テンプ</t>
    </rPh>
    <phoneticPr fontId="2"/>
  </si>
  <si>
    <t>工事№</t>
    <rPh sb="0" eb="2">
      <t>コウジ</t>
    </rPh>
    <phoneticPr fontId="2"/>
  </si>
  <si>
    <t>工事略称</t>
    <rPh sb="0" eb="2">
      <t>コウジ</t>
    </rPh>
    <rPh sb="2" eb="4">
      <t>リャクショウ</t>
    </rPh>
    <phoneticPr fontId="2"/>
  </si>
  <si>
    <t>～</t>
    <phoneticPr fontId="2"/>
  </si>
  <si>
    <t>氏名</t>
    <rPh sb="0" eb="2">
      <t>シメイ</t>
    </rPh>
    <phoneticPr fontId="2"/>
  </si>
  <si>
    <r>
      <t>株式会社　</t>
    </r>
    <r>
      <rPr>
        <sz val="18"/>
        <rFont val="ＭＳ Ｐ明朝"/>
        <family val="1"/>
        <charset val="128"/>
      </rPr>
      <t>島　村　工　業</t>
    </r>
    <rPh sb="0" eb="4">
      <t>カブ</t>
    </rPh>
    <rPh sb="5" eb="6">
      <t>シマ</t>
    </rPh>
    <rPh sb="7" eb="8">
      <t>ムラ</t>
    </rPh>
    <rPh sb="9" eb="10">
      <t>コウ</t>
    </rPh>
    <rPh sb="11" eb="12">
      <t>ギョウ</t>
    </rPh>
    <phoneticPr fontId="2"/>
  </si>
  <si>
    <t>㊞</t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</si>
  <si>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</si>
  <si>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代 表 者</t>
    <rPh sb="0" eb="1">
      <t>ダイ</t>
    </rPh>
    <rPh sb="2" eb="3">
      <t>オモテ</t>
    </rPh>
    <rPh sb="4" eb="5">
      <t>シャ</t>
    </rPh>
    <phoneticPr fontId="2"/>
  </si>
  <si>
    <r>
      <rPr>
        <sz val="14"/>
        <rFont val="ＭＳ Ｐ明朝"/>
        <family val="1"/>
        <charset val="128"/>
      </rPr>
      <t>株式会社　</t>
    </r>
    <r>
      <rPr>
        <sz val="18"/>
        <rFont val="ＭＳ Ｐ明朝"/>
        <family val="1"/>
        <charset val="128"/>
      </rPr>
      <t>島　村　工　業</t>
    </r>
    <r>
      <rPr>
        <sz val="11"/>
        <rFont val="ＭＳ Ｐ明朝"/>
        <family val="1"/>
        <charset val="128"/>
      </rPr>
      <t>　　</t>
    </r>
    <r>
      <rPr>
        <sz val="12"/>
        <rFont val="ＭＳ Ｐ明朝"/>
        <family val="1"/>
        <charset val="128"/>
      </rPr>
      <t>御中</t>
    </r>
    <rPh sb="0" eb="4">
      <t>カブシキガイシャ</t>
    </rPh>
    <rPh sb="5" eb="6">
      <t>シマ</t>
    </rPh>
    <rPh sb="7" eb="8">
      <t>ムラ</t>
    </rPh>
    <rPh sb="9" eb="10">
      <t>コウ</t>
    </rPh>
    <rPh sb="11" eb="12">
      <t>ギョウ</t>
    </rPh>
    <rPh sb="14" eb="16">
      <t>オンチュウ</t>
    </rPh>
    <phoneticPr fontId="2"/>
  </si>
  <si>
    <t>（水）</t>
  </si>
  <si>
    <t>元日</t>
  </si>
  <si>
    <t>（木）</t>
  </si>
  <si>
    <t>年始</t>
  </si>
  <si>
    <t>（金）</t>
  </si>
  <si>
    <t>（月）</t>
  </si>
  <si>
    <t>成人の日</t>
  </si>
  <si>
    <t>（火）</t>
  </si>
  <si>
    <t>建国記念の日</t>
  </si>
  <si>
    <t>春分の日</t>
  </si>
  <si>
    <t>昭和の日</t>
  </si>
  <si>
    <t>（土）</t>
  </si>
  <si>
    <t>憲法記念日</t>
  </si>
  <si>
    <t>（日）</t>
  </si>
  <si>
    <t>みどりの日</t>
  </si>
  <si>
    <t>こどもの日</t>
  </si>
  <si>
    <t>振替休日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</si>
  <si>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</si>
  <si>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</si>
  <si>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</si>
  <si>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</si>
  <si>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</si>
  <si>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</si>
  <si>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</si>
  <si>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国民の休日</t>
  </si>
  <si>
    <t>Ａ</t>
  </si>
  <si>
    <t>建退共事務受託2号様式</t>
    <rPh sb="0" eb="3">
      <t>ケンタイキョウ</t>
    </rPh>
    <rPh sb="3" eb="5">
      <t>ジム</t>
    </rPh>
    <rPh sb="5" eb="7">
      <t>ジュタク</t>
    </rPh>
    <rPh sb="8" eb="9">
      <t>ゴウ</t>
    </rPh>
    <rPh sb="9" eb="11">
      <t>ヨウシキ</t>
    </rPh>
    <phoneticPr fontId="2"/>
  </si>
  <si>
    <t>株式会社　○○建設</t>
    <rPh sb="0" eb="4">
      <t>カブ</t>
    </rPh>
    <rPh sb="7" eb="9">
      <t>ケンセツ</t>
    </rPh>
    <phoneticPr fontId="2"/>
  </si>
  <si>
    <t>埼玉県○○市□□１－２－３</t>
    <rPh sb="0" eb="3">
      <t>サイタマケン</t>
    </rPh>
    <rPh sb="5" eb="6">
      <t>シ</t>
    </rPh>
    <phoneticPr fontId="2"/>
  </si>
  <si>
    <t>○○―○○○○○</t>
    <phoneticPr fontId="2"/>
  </si>
  <si>
    <t>○○マンション</t>
    <phoneticPr fontId="2"/>
  </si>
  <si>
    <t>　現場別就労報告書と</t>
    <rPh sb="1" eb="3">
      <t>ゲンバ</t>
    </rPh>
    <rPh sb="3" eb="4">
      <t>ベツ</t>
    </rPh>
    <rPh sb="4" eb="6">
      <t>シュウロウ</t>
    </rPh>
    <rPh sb="6" eb="9">
      <t>ホウコクショ</t>
    </rPh>
    <phoneticPr fontId="2"/>
  </si>
  <si>
    <t>　　　　　リンクしています</t>
    <phoneticPr fontId="2"/>
  </si>
  <si>
    <t>○○　○○</t>
    <phoneticPr fontId="2"/>
  </si>
  <si>
    <t>○○マンション</t>
    <phoneticPr fontId="2"/>
  </si>
  <si>
    <t>□□老人ホーム</t>
    <rPh sb="2" eb="4">
      <t>ロウジン</t>
    </rPh>
    <phoneticPr fontId="2"/>
  </si>
  <si>
    <t>□□　　□</t>
    <phoneticPr fontId="2"/>
  </si>
  <si>
    <t>△　　△△</t>
    <phoneticPr fontId="2"/>
  </si>
  <si>
    <t>Ｂ</t>
  </si>
  <si>
    <t>△△学校耐震</t>
    <rPh sb="2" eb="4">
      <t>ガッコウ</t>
    </rPh>
    <rPh sb="4" eb="6">
      <t>タイシン</t>
    </rPh>
    <phoneticPr fontId="2"/>
  </si>
  <si>
    <t>Ｃ</t>
  </si>
  <si>
    <t>入力してください</t>
    <rPh sb="0" eb="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</si>
</sst>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0\ 0\ 0\ 0\ 0"/>
    <numFmt numFmtId="178" formatCode="[$-411]ggge&quot;年&quot;m&quot;月&quot;d&quot;日&quot;;@"/>
    <numFmt numFmtId="179" formatCode="m\ &quot;月&quot;\ &quot;分&quot;\ &quot;現&quot;\ &quot;場&quot;\ &quot;別&quot;\ &quot;就&quot;\ &quot;労&quot;\ &quot;報&quot;\ &quot;告&quot;\ &quot;書&quot;"/>
    <numFmt numFmtId="180" formatCode="aaa"/>
    <numFmt numFmtId="181" formatCode="d"/>
  </numFmts>
  <fonts count="18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b/>
      <sz val="36"/>
      <color rgb="FFFFFF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theme="0"/>
      </left>
      <right style="thick">
        <color indexed="64"/>
      </right>
      <top style="thick">
        <color theme="0"/>
      </top>
      <bottom/>
      <diagonal/>
    </border>
    <border>
      <left style="thick">
        <color theme="0"/>
      </left>
      <right style="thick">
        <color indexed="64"/>
      </right>
      <top/>
      <bottom/>
      <diagonal/>
    </border>
    <border>
      <left style="thick">
        <color theme="0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distributed"/>
    </xf>
    <xf numFmtId="0" fontId="1" fillId="0" borderId="1" xfId="0" applyFont="1" applyBorder="1" applyAlignment="1">
      <alignment horizontal="distributed"/>
    </xf>
    <xf numFmtId="0" fontId="3" fillId="0" borderId="1" xfId="0" applyFont="1" applyBorder="1"/>
    <xf numFmtId="0" fontId="1" fillId="0" borderId="2" xfId="0" applyFont="1" applyBorder="1"/>
    <xf numFmtId="0" fontId="5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0" fontId="0" fillId="0" borderId="0" xfId="0" applyBorder="1" applyAlignme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7" fillId="0" borderId="1" xfId="0" applyFont="1" applyBorder="1"/>
    <xf numFmtId="0" fontId="7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0" applyFont="1"/>
    <xf numFmtId="0" fontId="1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0" fontId="11" fillId="0" borderId="0" xfId="0" applyFont="1" applyAlignment="1"/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8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27" xfId="0" applyFont="1" applyBorder="1"/>
    <xf numFmtId="181" fontId="1" fillId="0" borderId="28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14" fontId="1" fillId="0" borderId="0" xfId="0" applyNumberFormat="1" applyFont="1"/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vertical="top"/>
    </xf>
    <xf numFmtId="0" fontId="15" fillId="0" borderId="0" xfId="0" applyFont="1" applyBorder="1"/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center"/>
    </xf>
    <xf numFmtId="0" fontId="7" fillId="0" borderId="1" xfId="0" applyFont="1" applyBorder="1" applyAlignment="1"/>
    <xf numFmtId="0" fontId="5" fillId="0" borderId="0" xfId="0" applyFont="1" applyAlignment="1">
      <alignment horizontal="center"/>
    </xf>
    <xf numFmtId="0" fontId="1" fillId="2" borderId="3" xfId="0" applyFont="1" applyFill="1" applyBorder="1" applyAlignment="1" applyProtection="1">
      <alignment horizontal="left" shrinkToFit="1"/>
      <protection locked="0"/>
    </xf>
    <xf numFmtId="0" fontId="0" fillId="2" borderId="3" xfId="0" applyFill="1" applyBorder="1" applyAlignment="1" applyProtection="1">
      <alignment horizontal="left" shrinkToFit="1"/>
      <protection locked="0"/>
    </xf>
    <xf numFmtId="0" fontId="0" fillId="2" borderId="1" xfId="0" applyFill="1" applyBorder="1" applyAlignment="1" applyProtection="1">
      <alignment horizontal="left" shrinkToFit="1"/>
      <protection locked="0"/>
    </xf>
    <xf numFmtId="178" fontId="7" fillId="0" borderId="0" xfId="0" applyNumberFormat="1" applyFont="1" applyFill="1" applyAlignment="1">
      <alignment horizontal="distributed" justifyLastLine="1"/>
    </xf>
    <xf numFmtId="0" fontId="1" fillId="0" borderId="1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177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distributed"/>
    </xf>
    <xf numFmtId="0" fontId="1" fillId="0" borderId="0" xfId="0" applyNumberFormat="1" applyFont="1" applyAlignment="1"/>
    <xf numFmtId="0" fontId="0" fillId="0" borderId="0" xfId="0" applyNumberFormat="1" applyAlignment="1"/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9" fillId="0" borderId="0" xfId="0" applyFont="1" applyAlignment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distributed"/>
    </xf>
    <xf numFmtId="0" fontId="5" fillId="0" borderId="1" xfId="0" applyFont="1" applyBorder="1" applyAlignment="1">
      <alignment horizontal="center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shrinkToFit="1"/>
      <protection locked="0"/>
    </xf>
    <xf numFmtId="0" fontId="1" fillId="2" borderId="2" xfId="0" applyFont="1" applyFill="1" applyBorder="1" applyAlignment="1" applyProtection="1">
      <alignment shrinkToFit="1"/>
      <protection locked="0"/>
    </xf>
    <xf numFmtId="178" fontId="1" fillId="0" borderId="0" xfId="0" applyNumberFormat="1" applyFont="1" applyFill="1" applyAlignment="1">
      <alignment horizontal="distributed" justifyLastLine="1"/>
    </xf>
    <xf numFmtId="178" fontId="0" fillId="0" borderId="0" xfId="0" applyNumberFormat="1" applyFill="1" applyAlignment="1">
      <alignment horizontal="distributed" justifyLastLine="1"/>
    </xf>
    <xf numFmtId="179" fontId="11" fillId="2" borderId="0" xfId="0" applyNumberFormat="1" applyFont="1" applyFill="1" applyAlignment="1" applyProtection="1">
      <alignment horizontal="distributed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distributed" vertical="center" justifyLastLine="1"/>
    </xf>
    <xf numFmtId="0" fontId="1" fillId="0" borderId="32" xfId="0" applyFont="1" applyBorder="1" applyAlignment="1">
      <alignment horizontal="distributed" vertical="center" justifyLastLine="1"/>
    </xf>
    <xf numFmtId="0" fontId="1" fillId="0" borderId="29" xfId="0" applyFont="1" applyBorder="1" applyAlignment="1">
      <alignment vertical="center"/>
    </xf>
    <xf numFmtId="177" fontId="1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0" borderId="30" xfId="0" applyFont="1" applyBorder="1" applyAlignment="1">
      <alignment horizontal="distributed" vertical="center" justifyLastLine="1"/>
    </xf>
    <xf numFmtId="177" fontId="1" fillId="2" borderId="23" xfId="0" applyNumberFormat="1" applyFont="1" applyFill="1" applyBorder="1" applyAlignment="1" applyProtection="1">
      <alignment horizontal="center" vertical="center"/>
      <protection locked="0"/>
    </xf>
    <xf numFmtId="177" fontId="1" fillId="2" borderId="25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left" vertical="center" indent="1" shrinkToFit="1"/>
      <protection locked="0"/>
    </xf>
    <xf numFmtId="0" fontId="1" fillId="2" borderId="23" xfId="0" applyFont="1" applyFill="1" applyBorder="1" applyAlignment="1" applyProtection="1">
      <alignment horizontal="left" vertical="center" indent="1" shrinkToFit="1"/>
      <protection locked="0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0" fontId="1" fillId="2" borderId="25" xfId="0" applyFont="1" applyFill="1" applyBorder="1" applyAlignment="1" applyProtection="1">
      <alignment horizontal="left" vertical="center" indent="1" shrinkToFit="1"/>
      <protection locked="0"/>
    </xf>
    <xf numFmtId="0" fontId="16" fillId="2" borderId="1" xfId="0" applyFont="1" applyFill="1" applyBorder="1" applyAlignment="1" applyProtection="1">
      <alignment shrinkToFit="1"/>
      <protection locked="0"/>
    </xf>
    <xf numFmtId="0" fontId="16" fillId="2" borderId="2" xfId="0" applyFont="1" applyFill="1" applyBorder="1" applyAlignment="1" applyProtection="1">
      <alignment shrinkToFit="1"/>
      <protection locked="0"/>
    </xf>
    <xf numFmtId="0" fontId="16" fillId="2" borderId="3" xfId="0" applyFont="1" applyFill="1" applyBorder="1" applyAlignment="1" applyProtection="1">
      <alignment horizontal="left" shrinkToFit="1"/>
      <protection locked="0"/>
    </xf>
    <xf numFmtId="0" fontId="17" fillId="2" borderId="3" xfId="0" applyFont="1" applyFill="1" applyBorder="1" applyAlignment="1" applyProtection="1">
      <alignment horizontal="left" shrinkToFit="1"/>
      <protection locked="0"/>
    </xf>
    <xf numFmtId="0" fontId="17" fillId="2" borderId="1" xfId="0" applyFont="1" applyFill="1" applyBorder="1" applyAlignment="1" applyProtection="1">
      <alignment horizontal="left" shrinkToFit="1"/>
      <protection locked="0"/>
    </xf>
  </cellXfs>
  <cellStyles count="1">
    <cellStyle name="標準" xfId="0" builtinId="0"/>
  </cellStyles>
  <dxfs count="6">
    <dxf>
      <fill>
        <patternFill>
          <bgColor rgb="FFFFCCFF"/>
        </patternFill>
      </fill>
    </dxf>
    <dxf>
      <fill>
        <patternFill>
          <bgColor rgb="FFCCECFF"/>
        </patternFill>
      </fill>
    </dxf>
    <dxf>
      <font>
        <strike val="0"/>
        <color theme="0"/>
      </font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ont>
        <strike val="0"/>
        <color theme="0"/>
      </font>
    </dxf>
  </dxfs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</xdr:row>
      <xdr:rowOff>28575</xdr:rowOff>
    </xdr:from>
    <xdr:to>
      <xdr:col>24</xdr:col>
      <xdr:colOff>247649</xdr:colOff>
      <xdr:row>8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1819275" y="962025"/>
          <a:ext cx="567689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400"/>
            </a:lnSpc>
          </a:pPr>
          <a:r>
            <a:rPr kumimoji="1" lang="ja-JP" altLang="en-US" sz="2000" b="1">
              <a:solidFill>
                <a:srgbClr val="FF0000"/>
              </a:solidFill>
            </a:rPr>
            <a:t>注：作業所ごとに作成し、</a:t>
          </a:r>
          <a:r>
            <a:rPr kumimoji="1" lang="en-US" altLang="ja-JP" sz="2000" b="1">
              <a:solidFill>
                <a:srgbClr val="FF0000"/>
              </a:solidFill>
            </a:rPr>
            <a:t>『</a:t>
          </a:r>
          <a:r>
            <a:rPr kumimoji="1" lang="ja-JP" altLang="en-US" sz="2000" b="1">
              <a:solidFill>
                <a:srgbClr val="FF0000"/>
              </a:solidFill>
            </a:rPr>
            <a:t>月別現場別就労報告書</a:t>
          </a:r>
          <a:r>
            <a:rPr kumimoji="1" lang="en-US" altLang="ja-JP" sz="2000" b="1">
              <a:solidFill>
                <a:srgbClr val="FF0000"/>
              </a:solidFill>
            </a:rPr>
            <a:t>』</a:t>
          </a:r>
          <a:r>
            <a:rPr kumimoji="1" lang="ja-JP" altLang="en-US" sz="2000" b="1">
              <a:solidFill>
                <a:srgbClr val="FF0000"/>
              </a:solidFill>
            </a:rPr>
            <a:t>と一緒に提出してください。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28575</xdr:rowOff>
    </xdr:from>
    <xdr:to>
      <xdr:col>21</xdr:col>
      <xdr:colOff>247649</xdr:colOff>
      <xdr:row>8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1819275" y="962025"/>
          <a:ext cx="567689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400"/>
            </a:lnSpc>
          </a:pPr>
          <a:r>
            <a:rPr kumimoji="1" lang="ja-JP" altLang="en-US" sz="2000" b="1">
              <a:solidFill>
                <a:srgbClr val="FF0000"/>
              </a:solidFill>
            </a:rPr>
            <a:t>注：作業所ごとに作成し、</a:t>
          </a:r>
          <a:r>
            <a:rPr kumimoji="1" lang="en-US" altLang="ja-JP" sz="2000" b="1">
              <a:solidFill>
                <a:srgbClr val="FF0000"/>
              </a:solidFill>
            </a:rPr>
            <a:t>『</a:t>
          </a:r>
          <a:r>
            <a:rPr kumimoji="1" lang="ja-JP" altLang="en-US" sz="2000" b="1">
              <a:solidFill>
                <a:srgbClr val="FF0000"/>
              </a:solidFill>
            </a:rPr>
            <a:t>月別現場別就労報告書</a:t>
          </a:r>
          <a:r>
            <a:rPr kumimoji="1" lang="en-US" altLang="ja-JP" sz="2000" b="1">
              <a:solidFill>
                <a:srgbClr val="FF0000"/>
              </a:solidFill>
            </a:rPr>
            <a:t>』</a:t>
          </a:r>
          <a:r>
            <a:rPr kumimoji="1" lang="ja-JP" altLang="en-US" sz="2000" b="1">
              <a:solidFill>
                <a:srgbClr val="FF0000"/>
              </a:solidFill>
            </a:rPr>
            <a:t>と一緒に提出してください。</a:t>
          </a:r>
        </a:p>
      </xdr:txBody>
    </xdr:sp>
    <xdr:clientData fPrintsWithSheet="0"/>
  </xdr:twoCellAnchor>
  <xdr:twoCellAnchor>
    <xdr:from>
      <xdr:col>20</xdr:col>
      <xdr:colOff>238125</xdr:colOff>
      <xdr:row>16</xdr:row>
      <xdr:rowOff>9525</xdr:rowOff>
    </xdr:from>
    <xdr:to>
      <xdr:col>21</xdr:col>
      <xdr:colOff>133350</xdr:colOff>
      <xdr:row>18</xdr:row>
      <xdr:rowOff>9525</xdr:rowOff>
    </xdr:to>
    <xdr:sp macro="" textlink="">
      <xdr:nvSpPr>
        <xdr:cNvPr id="3" name="右中かっこ 2"/>
        <xdr:cNvSpPr/>
      </xdr:nvSpPr>
      <xdr:spPr>
        <a:xfrm>
          <a:off x="5438775" y="3590925"/>
          <a:ext cx="152400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247650</xdr:colOff>
      <xdr:row>12</xdr:row>
      <xdr:rowOff>0</xdr:rowOff>
    </xdr:from>
    <xdr:to>
      <xdr:col>21</xdr:col>
      <xdr:colOff>142875</xdr:colOff>
      <xdr:row>15</xdr:row>
      <xdr:rowOff>161925</xdr:rowOff>
    </xdr:to>
    <xdr:sp macro="" textlink="">
      <xdr:nvSpPr>
        <xdr:cNvPr id="4" name="右中かっこ 3"/>
        <xdr:cNvSpPr/>
      </xdr:nvSpPr>
      <xdr:spPr>
        <a:xfrm>
          <a:off x="5448300" y="2533650"/>
          <a:ext cx="152400" cy="10287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</xdr:row>
      <xdr:rowOff>64389</xdr:rowOff>
    </xdr:from>
    <xdr:to>
      <xdr:col>6</xdr:col>
      <xdr:colOff>19050</xdr:colOff>
      <xdr:row>3</xdr:row>
      <xdr:rowOff>123825</xdr:rowOff>
    </xdr:to>
    <xdr:sp macro="" textlink="">
      <xdr:nvSpPr>
        <xdr:cNvPr id="5" name="角丸四角形 4"/>
        <xdr:cNvSpPr/>
      </xdr:nvSpPr>
      <xdr:spPr>
        <a:xfrm>
          <a:off x="0" y="264414"/>
          <a:ext cx="1581150" cy="526161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clip" vert="horz" wrap="square" lIns="36000" tIns="36000" rIns="36000" bIns="36000" numCol="1" spcCol="0" rtlCol="0" fromWordArt="0" anchor="ctr" anchorCtr="0" forceAA="0" compatLnSpc="1">
          <a:noAutofit/>
        </a:bodyPr>
        <a:lstStyle/>
        <a:p>
          <a:pPr algn="ctr"/>
          <a:r>
            <a:rPr kumimoji="1" lang="ja-JP" altLang="en-US" sz="3800">
              <a:solidFill>
                <a:srgbClr val="FF0000"/>
              </a:solidFill>
              <a:ea typeface="ＭＳ Ｐゴシック"/>
            </a:rPr>
            <a:t>資料１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33776</xdr:colOff>
      <xdr:row>0</xdr:row>
      <xdr:rowOff>2475</xdr:rowOff>
    </xdr:from>
    <xdr:to>
      <xdr:col>4</xdr:col>
      <xdr:colOff>9525</xdr:colOff>
      <xdr:row>2</xdr:row>
      <xdr:rowOff>57150</xdr:rowOff>
    </xdr:to>
    <xdr:sp macro="" textlink="">
      <xdr:nvSpPr>
        <xdr:cNvPr id="2" name="角丸四角形 1"/>
        <xdr:cNvSpPr/>
      </xdr:nvSpPr>
      <xdr:spPr>
        <a:xfrm>
          <a:off x="33776" y="2475"/>
          <a:ext cx="1728349" cy="530925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clip" vert="horz" wrap="square" lIns="36000" tIns="36000" rIns="36000" bIns="36000" numCol="1" spcCol="0" rtlCol="0" fromWordArt="0" anchor="ctr" anchorCtr="0" forceAA="0" compatLnSpc="1">
          <a:noAutofit/>
        </a:bodyPr>
        <a:lstStyle/>
        <a:p>
          <a:pPr algn="ctr"/>
          <a:r>
            <a:rPr kumimoji="1" lang="ja-JP" altLang="en-US" sz="3800">
              <a:solidFill>
                <a:srgbClr val="FF0000"/>
              </a:solidFill>
              <a:ea typeface="ＭＳ Ｐゴシック"/>
            </a:rPr>
            <a:t>資料②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E52"/>
  <sheetViews>
    <sheetView showGridLines="0" view="pageBreakPreview" zoomScaleNormal="100" zoomScaleSheetLayoutView="100" workbookViewId="0">
      <selection activeCell="C3" sqref="C3"/>
    </sheetView>
  </sheetViews>
  <sheetFormatPr defaultRowHeight="13.5"/>
  <cols>
    <col min="1" max="1" width="2.625" style="1" customWidth="1"/>
    <col min="2" max="2" width="9" style="1"/>
    <col min="3" max="3" width="11.875" style="1" customWidth="1"/>
    <col min="4" max="8" width="3.375" style="1" customWidth="1"/>
    <col min="9" max="11" width="3.625" style="1" customWidth="1"/>
    <col min="12" max="31" width="3.375" style="1" customWidth="1"/>
    <col min="32" max="16384" width="9" style="1"/>
  </cols>
  <sheetData>
    <row r="1" spans="2:31" ht="15.75" customHeight="1">
      <c r="D1" s="1" t="s">
        <v>82</v>
      </c>
      <c r="X1" s="2"/>
      <c r="Y1" s="2"/>
      <c r="AC1" s="22"/>
    </row>
    <row r="2" spans="2:31" ht="15.75" customHeight="1" thickBot="1"/>
    <row r="3" spans="2:31" ht="21" customHeight="1" thickTop="1">
      <c r="B3" s="97" t="s">
        <v>81</v>
      </c>
      <c r="D3" s="86" t="s">
        <v>23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7"/>
      <c r="AC3" s="87"/>
      <c r="AD3" s="87"/>
      <c r="AE3" s="87"/>
    </row>
    <row r="4" spans="2:31" ht="21" customHeight="1">
      <c r="B4" s="98"/>
      <c r="D4" s="86" t="s">
        <v>6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7"/>
      <c r="AC4" s="87"/>
      <c r="AD4" s="87"/>
      <c r="AE4" s="87"/>
    </row>
    <row r="5" spans="2:31" ht="15.75" customHeight="1" thickBot="1">
      <c r="B5" s="99"/>
    </row>
    <row r="6" spans="2:31" ht="15.75" customHeight="1" thickTop="1">
      <c r="X6" s="11"/>
      <c r="Y6" s="11"/>
      <c r="Z6" s="90" t="s">
        <v>7</v>
      </c>
      <c r="AA6" s="91"/>
      <c r="AB6" s="91"/>
      <c r="AC6" s="92"/>
      <c r="AD6" s="93"/>
      <c r="AE6" s="93"/>
    </row>
    <row r="7" spans="2:31" ht="15.75" customHeight="1">
      <c r="AA7" s="14"/>
      <c r="AB7" s="14"/>
    </row>
    <row r="8" spans="2:31" ht="15.75" customHeight="1">
      <c r="T8" s="4"/>
      <c r="U8" s="4"/>
      <c r="V8" s="4"/>
      <c r="W8" s="4"/>
      <c r="X8" s="102">
        <f>月別現場別就労報告書!AI3</f>
        <v>42063</v>
      </c>
      <c r="Y8" s="103"/>
      <c r="Z8" s="103"/>
      <c r="AA8" s="103"/>
      <c r="AB8" s="103"/>
      <c r="AC8" s="103"/>
      <c r="AD8" s="103"/>
      <c r="AE8" s="103"/>
    </row>
    <row r="9" spans="2:31" ht="15.75" customHeight="1"/>
    <row r="10" spans="2:31" ht="15.75" customHeight="1">
      <c r="D10" s="95" t="s">
        <v>0</v>
      </c>
      <c r="E10" s="85"/>
      <c r="F10" s="6"/>
      <c r="G10" s="69" t="s">
        <v>51</v>
      </c>
      <c r="H10" s="69"/>
      <c r="I10" s="69"/>
      <c r="J10" s="69"/>
      <c r="K10" s="69"/>
      <c r="L10" s="69"/>
      <c r="M10" s="69"/>
      <c r="N10" s="69"/>
      <c r="O10" s="69"/>
      <c r="P10" s="69"/>
    </row>
    <row r="11" spans="2:31" ht="15.75" customHeight="1">
      <c r="D11" s="74" t="s">
        <v>9</v>
      </c>
      <c r="E11" s="93"/>
      <c r="F11" s="7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3"/>
      <c r="R11" s="8" t="s">
        <v>8</v>
      </c>
    </row>
    <row r="12" spans="2:31" ht="15.75" customHeight="1"/>
    <row r="13" spans="2:31" ht="27" customHeight="1">
      <c r="I13" s="74" t="s">
        <v>1</v>
      </c>
      <c r="J13" s="74"/>
      <c r="K13" s="74"/>
      <c r="L13" s="3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2"/>
    </row>
    <row r="14" spans="2:31" ht="27" customHeight="1">
      <c r="I14" s="75" t="s">
        <v>2</v>
      </c>
      <c r="J14" s="75"/>
      <c r="K14" s="75"/>
      <c r="L14" s="9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2"/>
    </row>
    <row r="15" spans="2:31" ht="14.25" customHeight="1">
      <c r="I15" s="95" t="s">
        <v>3</v>
      </c>
      <c r="J15" s="95"/>
      <c r="K15" s="95"/>
      <c r="M15" s="70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13"/>
    </row>
    <row r="16" spans="2:31" ht="14.25" customHeight="1">
      <c r="I16" s="74" t="s">
        <v>4</v>
      </c>
      <c r="J16" s="74"/>
      <c r="K16" s="74"/>
      <c r="L16" s="3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13"/>
    </row>
    <row r="17" spans="4:31" ht="27" customHeight="1">
      <c r="I17" s="75" t="s">
        <v>47</v>
      </c>
      <c r="J17" s="75"/>
      <c r="K17" s="75"/>
      <c r="L17" s="9"/>
      <c r="M17" s="76">
        <f>VLOOKUP($B$3,月別現場別就労報告書!$A$22:$L$26,2,FALSE)</f>
        <v>0</v>
      </c>
      <c r="N17" s="76"/>
      <c r="O17" s="76"/>
      <c r="P17" s="76"/>
      <c r="Q17" s="76"/>
      <c r="R17" s="76"/>
      <c r="S17" s="76"/>
      <c r="T17" s="14"/>
      <c r="U17" s="14"/>
      <c r="V17" s="14"/>
      <c r="W17" s="14"/>
      <c r="X17" s="14"/>
      <c r="Y17" s="11"/>
    </row>
    <row r="18" spans="4:31" ht="27" customHeight="1">
      <c r="I18" s="75" t="s">
        <v>48</v>
      </c>
      <c r="J18" s="75"/>
      <c r="K18" s="75"/>
      <c r="L18" s="9"/>
      <c r="M18" s="77">
        <f>VLOOKUP($B$3,月別現場別就労報告書!$A$22:$L$26,5,FALSE)</f>
        <v>0</v>
      </c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12"/>
    </row>
    <row r="19" spans="4:31" ht="15.75" customHeight="1"/>
    <row r="20" spans="4:31" ht="15.75" customHeight="1">
      <c r="F20" s="5" t="s">
        <v>5</v>
      </c>
    </row>
    <row r="21" spans="4:31" ht="15.75" customHeight="1">
      <c r="F21" s="5"/>
    </row>
    <row r="22" spans="4:31" ht="15.75" customHeight="1"/>
    <row r="23" spans="4:31" ht="15.75" customHeight="1">
      <c r="E23" s="69" t="s">
        <v>10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</row>
    <row r="24" spans="4:31" ht="15.75" customHeight="1"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4:31" ht="15.75" customHeight="1"/>
    <row r="26" spans="4:31" ht="25.5" customHeight="1">
      <c r="G26" s="82" t="s">
        <v>18</v>
      </c>
      <c r="H26" s="82"/>
      <c r="I26" s="82"/>
      <c r="J26" s="73">
        <f>月別現場別就労報告書!L1</f>
        <v>42036</v>
      </c>
      <c r="K26" s="73"/>
      <c r="L26" s="73"/>
      <c r="M26" s="73"/>
      <c r="N26" s="73"/>
      <c r="O26" s="73"/>
      <c r="P26" s="26" t="s">
        <v>49</v>
      </c>
      <c r="Q26" s="73">
        <f>月別現場別就労報告書!AI3</f>
        <v>42063</v>
      </c>
      <c r="R26" s="73"/>
      <c r="S26" s="73"/>
      <c r="T26" s="73"/>
      <c r="U26" s="73"/>
      <c r="V26" s="73"/>
      <c r="W26" s="25"/>
    </row>
    <row r="27" spans="4:31" ht="25.5" customHeight="1">
      <c r="G27" s="82" t="s">
        <v>19</v>
      </c>
      <c r="H27" s="82"/>
      <c r="I27" s="82"/>
      <c r="J27" s="68">
        <f>HLOOKUP($B$3,月別現場別就労報告書!$AI$7:$AM$19,13,TRUE)</f>
        <v>0</v>
      </c>
      <c r="K27" s="68"/>
      <c r="L27" s="68"/>
      <c r="M27" s="20" t="s">
        <v>20</v>
      </c>
      <c r="N27" s="21"/>
      <c r="O27" s="82" t="s">
        <v>21</v>
      </c>
      <c r="P27" s="82"/>
      <c r="Q27" s="82"/>
      <c r="R27" s="82"/>
      <c r="S27" s="81">
        <f>VLOOKUP($B$3,月別現場別就労報告書!$A$22:$N$26,13,FALSE)</f>
        <v>0</v>
      </c>
      <c r="T27" s="81"/>
      <c r="U27" s="81"/>
      <c r="V27" s="20" t="s">
        <v>22</v>
      </c>
      <c r="AA27" s="78" t="s">
        <v>11</v>
      </c>
      <c r="AB27" s="79"/>
      <c r="AC27" s="79"/>
      <c r="AD27" s="79"/>
      <c r="AE27" s="80"/>
    </row>
    <row r="28" spans="4:31" ht="20.25" customHeight="1">
      <c r="U28" s="23"/>
      <c r="AA28" s="15"/>
      <c r="AB28" s="14"/>
      <c r="AC28" s="14"/>
      <c r="AD28" s="14"/>
      <c r="AE28" s="16"/>
    </row>
    <row r="29" spans="4:31" ht="21" customHeight="1">
      <c r="AA29" s="17"/>
      <c r="AB29" s="3"/>
      <c r="AC29" s="3"/>
      <c r="AD29" s="3"/>
      <c r="AE29" s="18" t="s">
        <v>12</v>
      </c>
    </row>
    <row r="30" spans="4:31" ht="15.75" customHeight="1"/>
    <row r="31" spans="4:31" ht="15.75" customHeight="1"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4:31" ht="15.75" customHeight="1"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4:31" ht="15.75" customHeight="1"/>
    <row r="34" spans="4:31" ht="18.75" customHeight="1">
      <c r="D34" s="86" t="s">
        <v>24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7"/>
      <c r="AC34" s="87"/>
      <c r="AD34" s="87"/>
      <c r="AE34" s="87"/>
    </row>
    <row r="35" spans="4:31" ht="15.75" customHeight="1"/>
    <row r="36" spans="4:31" ht="15.75" customHeight="1">
      <c r="X36" s="11"/>
      <c r="Y36" s="11"/>
      <c r="Z36" s="90" t="s">
        <v>7</v>
      </c>
      <c r="AA36" s="91"/>
      <c r="AB36" s="91"/>
      <c r="AC36" s="92"/>
      <c r="AD36" s="93"/>
      <c r="AE36" s="93"/>
    </row>
    <row r="37" spans="4:31" ht="15.75" customHeight="1">
      <c r="AA37" s="14"/>
      <c r="AB37" s="14"/>
    </row>
    <row r="38" spans="4:31" ht="15.75" customHeight="1">
      <c r="D38" s="95" t="s">
        <v>0</v>
      </c>
      <c r="E38" s="85"/>
      <c r="F38" s="6"/>
      <c r="G38" s="69" t="s">
        <v>51</v>
      </c>
      <c r="H38" s="69"/>
      <c r="I38" s="69"/>
      <c r="J38" s="69"/>
      <c r="K38" s="69"/>
      <c r="L38" s="69"/>
      <c r="M38" s="69"/>
      <c r="N38" s="69"/>
      <c r="O38" s="69"/>
      <c r="P38" s="69"/>
    </row>
    <row r="39" spans="4:31" ht="15.75" customHeight="1">
      <c r="D39" s="74" t="s">
        <v>9</v>
      </c>
      <c r="E39" s="93"/>
      <c r="F39" s="7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3"/>
      <c r="R39" s="8" t="s">
        <v>8</v>
      </c>
    </row>
    <row r="40" spans="4:31" ht="15.75" customHeight="1"/>
    <row r="41" spans="4:31" ht="25.5" customHeight="1">
      <c r="K41" s="88" t="s">
        <v>13</v>
      </c>
      <c r="L41" s="88"/>
      <c r="M41" s="88"/>
      <c r="N41" s="3"/>
      <c r="O41" s="3"/>
      <c r="P41" s="3"/>
      <c r="Q41" s="94">
        <f>S27</f>
        <v>0</v>
      </c>
      <c r="R41" s="94"/>
      <c r="S41" s="3"/>
      <c r="T41" s="3" t="s">
        <v>15</v>
      </c>
    </row>
    <row r="42" spans="4:31" ht="25.5" customHeight="1">
      <c r="K42" s="89" t="s">
        <v>14</v>
      </c>
      <c r="L42" s="89"/>
      <c r="M42" s="89"/>
      <c r="N42" s="9"/>
      <c r="O42" s="9"/>
      <c r="P42" s="9"/>
      <c r="Q42" s="9"/>
      <c r="R42" s="9"/>
      <c r="S42" s="9"/>
      <c r="T42" s="9" t="s">
        <v>15</v>
      </c>
    </row>
    <row r="43" spans="4:31" ht="15.75" customHeight="1"/>
    <row r="44" spans="4:31" ht="15.75" customHeight="1"/>
    <row r="45" spans="4:31" ht="15.75" customHeight="1">
      <c r="F45" s="5" t="s">
        <v>16</v>
      </c>
    </row>
    <row r="46" spans="4:31" ht="15.75" customHeight="1">
      <c r="X46" s="83" t="s">
        <v>25</v>
      </c>
      <c r="Y46" s="84"/>
      <c r="Z46" s="84"/>
      <c r="AA46" s="84"/>
      <c r="AB46" s="84"/>
      <c r="AC46" s="84"/>
      <c r="AD46" s="84"/>
      <c r="AE46" s="85"/>
    </row>
    <row r="47" spans="4:31" ht="15.75" customHeight="1"/>
    <row r="48" spans="4:31" ht="15.75" customHeight="1"/>
    <row r="49" spans="13:28" ht="15.75" customHeight="1"/>
    <row r="50" spans="13:28" ht="15.75" customHeight="1"/>
    <row r="51" spans="13:28" ht="15.75" customHeight="1"/>
    <row r="52" spans="13:28" ht="15.75" customHeight="1">
      <c r="M52" s="3" t="s">
        <v>17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 t="s">
        <v>12</v>
      </c>
      <c r="AB52" s="3"/>
    </row>
  </sheetData>
  <sheetProtection password="BB70" sheet="1" objects="1" scenarios="1"/>
  <mergeCells count="39">
    <mergeCell ref="B3:B5"/>
    <mergeCell ref="I13:K13"/>
    <mergeCell ref="I14:K14"/>
    <mergeCell ref="I15:K15"/>
    <mergeCell ref="AC6:AE6"/>
    <mergeCell ref="D3:AE3"/>
    <mergeCell ref="D4:AE4"/>
    <mergeCell ref="M13:X13"/>
    <mergeCell ref="Z6:AB6"/>
    <mergeCell ref="M14:X14"/>
    <mergeCell ref="G10:P11"/>
    <mergeCell ref="D10:E10"/>
    <mergeCell ref="D11:E11"/>
    <mergeCell ref="X8:AE8"/>
    <mergeCell ref="X46:AE46"/>
    <mergeCell ref="D34:AE34"/>
    <mergeCell ref="K41:M41"/>
    <mergeCell ref="K42:M42"/>
    <mergeCell ref="Z36:AB36"/>
    <mergeCell ref="AC36:AE36"/>
    <mergeCell ref="D39:E39"/>
    <mergeCell ref="Q41:R41"/>
    <mergeCell ref="D38:E38"/>
    <mergeCell ref="G38:P39"/>
    <mergeCell ref="J27:L27"/>
    <mergeCell ref="E23:AC23"/>
    <mergeCell ref="M15:X16"/>
    <mergeCell ref="J26:O26"/>
    <mergeCell ref="Q26:V26"/>
    <mergeCell ref="I16:K16"/>
    <mergeCell ref="I18:K18"/>
    <mergeCell ref="I17:K17"/>
    <mergeCell ref="M17:S17"/>
    <mergeCell ref="M18:X18"/>
    <mergeCell ref="AA27:AE27"/>
    <mergeCell ref="S27:U27"/>
    <mergeCell ref="G26:I26"/>
    <mergeCell ref="G27:I27"/>
    <mergeCell ref="O27:R27"/>
  </mergeCells>
  <phoneticPr fontId="2"/>
  <pageMargins left="0.98425196850393704" right="0.59055118110236227" top="0.59055118110236227" bottom="0.39370078740157483" header="0" footer="0"/>
  <pageSetup paperSize="9" scale="91" orientation="portrait" blackAndWhite="1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月別現場別就労報告書!$A$22:$A$26</xm:f>
          </x14:formula1>
          <xm:sqref>B3:B5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7"/>
  <sheetViews>
    <sheetView showGridLines="0" showZeros="0" tabSelected="1" view="pageBreakPreview" zoomScaleNormal="100" workbookViewId="0"/>
  </sheetViews>
  <sheetFormatPr defaultRowHeight="13.5"/>
  <cols>
    <col min="1" max="1" width="7.125" style="1" customWidth="1"/>
    <col min="2" max="2" width="9.625" style="1" customWidth="1"/>
    <col min="3" max="34" width="3.125" style="1" customWidth="1"/>
    <col min="35" max="40" width="4.625" style="1" customWidth="1"/>
    <col min="41" max="16384" width="9" style="1"/>
  </cols>
  <sheetData>
    <row r="1" spans="1:40" ht="24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104">
        <v>42036</v>
      </c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3" spans="1:40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102">
        <f>EOMONTH(L1,0)</f>
        <v>42063</v>
      </c>
      <c r="AJ3" s="102"/>
      <c r="AK3" s="102"/>
      <c r="AL3" s="102"/>
      <c r="AM3" s="102"/>
      <c r="AN3" s="102"/>
    </row>
    <row r="4" spans="1:40" ht="25.5" customHeight="1">
      <c r="A4" s="109" t="s">
        <v>55</v>
      </c>
      <c r="B4" s="109"/>
      <c r="C4" s="109"/>
      <c r="D4" s="109"/>
      <c r="E4" s="109"/>
      <c r="F4" s="109"/>
      <c r="G4" s="109"/>
      <c r="H4" s="109"/>
      <c r="I4" s="109"/>
    </row>
    <row r="5" spans="1:40" ht="33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AB5" s="46" t="s">
        <v>53</v>
      </c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</row>
    <row r="6" spans="1:40" ht="33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AB6" s="46" t="s">
        <v>54</v>
      </c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 t="s">
        <v>52</v>
      </c>
    </row>
    <row r="7" spans="1:40" ht="25.5" customHeight="1">
      <c r="A7" s="110" t="s">
        <v>50</v>
      </c>
      <c r="B7" s="111"/>
      <c r="C7" s="48">
        <f>L1</f>
        <v>42036</v>
      </c>
      <c r="D7" s="48">
        <f>C7+1</f>
        <v>42037</v>
      </c>
      <c r="E7" s="48">
        <f t="shared" ref="E7:AG7" si="0">D7+1</f>
        <v>42038</v>
      </c>
      <c r="F7" s="48">
        <f t="shared" si="0"/>
        <v>42039</v>
      </c>
      <c r="G7" s="48">
        <f t="shared" si="0"/>
        <v>42040</v>
      </c>
      <c r="H7" s="48">
        <f>G7+1</f>
        <v>42041</v>
      </c>
      <c r="I7" s="48">
        <f t="shared" si="0"/>
        <v>42042</v>
      </c>
      <c r="J7" s="48">
        <f t="shared" si="0"/>
        <v>42043</v>
      </c>
      <c r="K7" s="48">
        <f t="shared" si="0"/>
        <v>42044</v>
      </c>
      <c r="L7" s="48">
        <f t="shared" si="0"/>
        <v>42045</v>
      </c>
      <c r="M7" s="48">
        <f t="shared" si="0"/>
        <v>42046</v>
      </c>
      <c r="N7" s="48">
        <f t="shared" si="0"/>
        <v>42047</v>
      </c>
      <c r="O7" s="48">
        <f t="shared" si="0"/>
        <v>42048</v>
      </c>
      <c r="P7" s="48">
        <f t="shared" si="0"/>
        <v>42049</v>
      </c>
      <c r="Q7" s="48">
        <f t="shared" si="0"/>
        <v>42050</v>
      </c>
      <c r="R7" s="48">
        <f t="shared" si="0"/>
        <v>42051</v>
      </c>
      <c r="S7" s="48">
        <f t="shared" si="0"/>
        <v>42052</v>
      </c>
      <c r="T7" s="48">
        <f t="shared" si="0"/>
        <v>42053</v>
      </c>
      <c r="U7" s="48">
        <f t="shared" si="0"/>
        <v>42054</v>
      </c>
      <c r="V7" s="48">
        <f t="shared" si="0"/>
        <v>42055</v>
      </c>
      <c r="W7" s="48">
        <f t="shared" si="0"/>
        <v>42056</v>
      </c>
      <c r="X7" s="48">
        <f t="shared" si="0"/>
        <v>42057</v>
      </c>
      <c r="Y7" s="48">
        <f t="shared" si="0"/>
        <v>42058</v>
      </c>
      <c r="Z7" s="48">
        <f t="shared" si="0"/>
        <v>42059</v>
      </c>
      <c r="AA7" s="48">
        <f t="shared" si="0"/>
        <v>42060</v>
      </c>
      <c r="AB7" s="48">
        <f t="shared" si="0"/>
        <v>42061</v>
      </c>
      <c r="AC7" s="48">
        <f t="shared" si="0"/>
        <v>42062</v>
      </c>
      <c r="AD7" s="48">
        <f t="shared" si="0"/>
        <v>42063</v>
      </c>
      <c r="AE7" s="48">
        <f t="shared" si="0"/>
        <v>42064</v>
      </c>
      <c r="AF7" s="48">
        <f t="shared" si="0"/>
        <v>42065</v>
      </c>
      <c r="AG7" s="49">
        <f t="shared" si="0"/>
        <v>42066</v>
      </c>
      <c r="AI7" s="30" t="s">
        <v>26</v>
      </c>
      <c r="AJ7" s="28" t="s">
        <v>27</v>
      </c>
      <c r="AK7" s="28" t="s">
        <v>28</v>
      </c>
      <c r="AL7" s="28" t="s">
        <v>29</v>
      </c>
      <c r="AM7" s="28" t="s">
        <v>30</v>
      </c>
      <c r="AN7" s="29" t="s">
        <v>31</v>
      </c>
    </row>
    <row r="8" spans="1:40" ht="21.95" customHeight="1">
      <c r="A8" s="105"/>
      <c r="B8" s="106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27"/>
      <c r="AI8" s="31">
        <f>COUNTIF($C$8:$AG$8,$AI$7)</f>
        <v>0</v>
      </c>
      <c r="AJ8" s="32">
        <f>COUNTIF($C$8:$AG$8,$AJ$7)</f>
        <v>0</v>
      </c>
      <c r="AK8" s="32">
        <f>COUNTIF($C$8:$AG$8,$AK$7)</f>
        <v>0</v>
      </c>
      <c r="AL8" s="32">
        <f>COUNTIF($C$8:$AG$8,$AL$7)</f>
        <v>0</v>
      </c>
      <c r="AM8" s="32">
        <f>COUNTIF($C$8:$AG$8,$AM$7)</f>
        <v>0</v>
      </c>
      <c r="AN8" s="33" t="str">
        <f>IF(A8="","",SUM(AI8:AM8))</f>
        <v/>
      </c>
    </row>
    <row r="9" spans="1:40" ht="21.95" customHeight="1">
      <c r="A9" s="107"/>
      <c r="B9" s="108"/>
      <c r="C9" s="51"/>
      <c r="D9" s="52"/>
      <c r="E9" s="52"/>
      <c r="F9" s="52"/>
      <c r="G9" s="52"/>
      <c r="H9" s="52"/>
      <c r="I9" s="52"/>
      <c r="J9" s="52"/>
      <c r="K9" s="52"/>
      <c r="L9" s="52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6"/>
      <c r="AH9" s="27"/>
      <c r="AI9" s="34">
        <f>COUNTIF($C$9:$AG$9,$AI$7)</f>
        <v>0</v>
      </c>
      <c r="AJ9" s="35">
        <f>COUNTIF($C$9:$AG$9,$AJ$7)</f>
        <v>0</v>
      </c>
      <c r="AK9" s="35">
        <f>COUNTIF($C$9:$AG$9,$AK$7)</f>
        <v>0</v>
      </c>
      <c r="AL9" s="35">
        <f>COUNTIF($C$9:$AG$9,$AL$7)</f>
        <v>0</v>
      </c>
      <c r="AM9" s="35">
        <f>COUNTIF($C$9:$AG$9,$AM$7)</f>
        <v>0</v>
      </c>
      <c r="AN9" s="36" t="str">
        <f t="shared" ref="AN9:AN18" si="1">IF(A9="","",SUM(AI9:AM9))</f>
        <v/>
      </c>
    </row>
    <row r="10" spans="1:40" ht="21.95" customHeight="1">
      <c r="A10" s="107"/>
      <c r="B10" s="108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6"/>
      <c r="AH10" s="27"/>
      <c r="AI10" s="34">
        <f>COUNTIF($C$10:$AG$10,$AI$7)</f>
        <v>0</v>
      </c>
      <c r="AJ10" s="35">
        <f>COUNTIF($C$10:$AG$10,$AJ$7)</f>
        <v>0</v>
      </c>
      <c r="AK10" s="35">
        <f>COUNTIF($C$10:$AG$10,$AK$7)</f>
        <v>0</v>
      </c>
      <c r="AL10" s="35">
        <f>COUNTIF($C$10:$AG$10,$AL$7)</f>
        <v>0</v>
      </c>
      <c r="AM10" s="35">
        <f>COUNTIF($C$10:$AG$10,$AM$7)</f>
        <v>0</v>
      </c>
      <c r="AN10" s="36" t="str">
        <f t="shared" si="1"/>
        <v/>
      </c>
    </row>
    <row r="11" spans="1:40" ht="21.95" customHeight="1">
      <c r="A11" s="107"/>
      <c r="B11" s="108"/>
      <c r="C11" s="54"/>
      <c r="D11" s="55"/>
      <c r="E11" s="52"/>
      <c r="F11" s="52"/>
      <c r="G11" s="52"/>
      <c r="H11" s="52"/>
      <c r="I11" s="52"/>
      <c r="J11" s="52"/>
      <c r="K11" s="52"/>
      <c r="L11" s="52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6"/>
      <c r="AH11" s="27"/>
      <c r="AI11" s="34">
        <f>COUNTIF($C$11:$AG$11,$AI$7)</f>
        <v>0</v>
      </c>
      <c r="AJ11" s="35">
        <f>COUNTIF($C$11:$AG$11,$AJ$7)</f>
        <v>0</v>
      </c>
      <c r="AK11" s="35">
        <f>COUNTIF($C$11:$AG$11,$AK$7)</f>
        <v>0</v>
      </c>
      <c r="AL11" s="35">
        <f>COUNTIF($C$11:$AG$11,$AL$7)</f>
        <v>0</v>
      </c>
      <c r="AM11" s="35">
        <f>COUNTIF($C$11:$AG$11,$AM$7)</f>
        <v>0</v>
      </c>
      <c r="AN11" s="36" t="str">
        <f t="shared" si="1"/>
        <v/>
      </c>
    </row>
    <row r="12" spans="1:40" ht="21.95" customHeight="1">
      <c r="A12" s="107"/>
      <c r="B12" s="108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6"/>
      <c r="AH12" s="27"/>
      <c r="AI12" s="34">
        <f>COUNTIF($C$12:$AG$12,$AI$7)</f>
        <v>0</v>
      </c>
      <c r="AJ12" s="35">
        <f>COUNTIF($C$12:$AG$12,$AJ$7)</f>
        <v>0</v>
      </c>
      <c r="AK12" s="35">
        <f>COUNTIF($C$12:$AG$12,$AK$7)</f>
        <v>0</v>
      </c>
      <c r="AL12" s="35">
        <f>COUNTIF($C$12:$AG$12,$AL$7)</f>
        <v>0</v>
      </c>
      <c r="AM12" s="35">
        <f>COUNTIF($C$12:$AG$12,$AM$7)</f>
        <v>0</v>
      </c>
      <c r="AN12" s="36" t="str">
        <f t="shared" si="1"/>
        <v/>
      </c>
    </row>
    <row r="13" spans="1:40" ht="21.95" customHeight="1">
      <c r="A13" s="107"/>
      <c r="B13" s="108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6"/>
      <c r="AH13" s="27"/>
      <c r="AI13" s="34">
        <f>COUNTIF($C$13:$AG$13,$AI$7)</f>
        <v>0</v>
      </c>
      <c r="AJ13" s="35">
        <f>COUNTIF($C$13:$AG$13,$AJ$7)</f>
        <v>0</v>
      </c>
      <c r="AK13" s="35">
        <f>COUNTIF($C$13:$AG$13,$AK$7)</f>
        <v>0</v>
      </c>
      <c r="AL13" s="35">
        <f>COUNTIF($C$13:$AG$13,$AL$7)</f>
        <v>0</v>
      </c>
      <c r="AM13" s="35">
        <f>COUNTIF($C$13:$AG$13,$AM$7)</f>
        <v>0</v>
      </c>
      <c r="AN13" s="36" t="str">
        <f t="shared" si="1"/>
        <v/>
      </c>
    </row>
    <row r="14" spans="1:40" ht="21.95" customHeight="1">
      <c r="A14" s="107"/>
      <c r="B14" s="108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/>
      <c r="AH14" s="27"/>
      <c r="AI14" s="34">
        <f>COUNTIF($C$14:$AG$14,$AI$7)</f>
        <v>0</v>
      </c>
      <c r="AJ14" s="35">
        <f>COUNTIF($C$14:$AG$14,$AJ$7)</f>
        <v>0</v>
      </c>
      <c r="AK14" s="35">
        <f>COUNTIF($C$14:$AG$14,$AK$7)</f>
        <v>0</v>
      </c>
      <c r="AL14" s="35">
        <f>COUNTIF($C$14:$AG$14,$AL$7)</f>
        <v>0</v>
      </c>
      <c r="AM14" s="35">
        <f>COUNTIF($C$14:$AG$14,$AM$7)</f>
        <v>0</v>
      </c>
      <c r="AN14" s="36" t="str">
        <f t="shared" si="1"/>
        <v/>
      </c>
    </row>
    <row r="15" spans="1:40" ht="21.95" customHeight="1">
      <c r="A15" s="107"/>
      <c r="B15" s="108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/>
      <c r="AH15" s="27"/>
      <c r="AI15" s="34">
        <f>COUNTIF($C$15:$AG$15,$AI$7)</f>
        <v>0</v>
      </c>
      <c r="AJ15" s="35">
        <f>COUNTIF($C$15:$AG$15,$AJ$7)</f>
        <v>0</v>
      </c>
      <c r="AK15" s="35">
        <f>COUNTIF($C$15:$AG$15,$AK$7)</f>
        <v>0</v>
      </c>
      <c r="AL15" s="35">
        <f>COUNTIF($C$15:$AG$15,$AL$7)</f>
        <v>0</v>
      </c>
      <c r="AM15" s="35">
        <f>COUNTIF($C$15:$AG$15,$AM$7)</f>
        <v>0</v>
      </c>
      <c r="AN15" s="36" t="str">
        <f t="shared" si="1"/>
        <v/>
      </c>
    </row>
    <row r="16" spans="1:40" ht="21.95" customHeight="1">
      <c r="A16" s="107"/>
      <c r="B16" s="108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/>
      <c r="AH16" s="27"/>
      <c r="AI16" s="34">
        <f>COUNTIF($C$16:$AG$16,$AI$7)</f>
        <v>0</v>
      </c>
      <c r="AJ16" s="35">
        <f>COUNTIF($C$16:$AG$16,$AJ$7)</f>
        <v>0</v>
      </c>
      <c r="AK16" s="35">
        <f>COUNTIF($C$16:$AG$16,$AK$7)</f>
        <v>0</v>
      </c>
      <c r="AL16" s="35">
        <f>COUNTIF($C$16:$AG$16,$AL$7)</f>
        <v>0</v>
      </c>
      <c r="AM16" s="35">
        <f>COUNTIF($C$16:$AG$16,$AM$7)</f>
        <v>0</v>
      </c>
      <c r="AN16" s="36" t="str">
        <f t="shared" si="1"/>
        <v/>
      </c>
    </row>
    <row r="17" spans="1:40" ht="21.95" customHeight="1">
      <c r="A17" s="107"/>
      <c r="B17" s="108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/>
      <c r="AH17" s="27"/>
      <c r="AI17" s="34">
        <f>COUNTIF($C$17:$AG$17,$AI$7)</f>
        <v>0</v>
      </c>
      <c r="AJ17" s="35">
        <f>COUNTIF($C$17:$AG$17,$AJ$7)</f>
        <v>0</v>
      </c>
      <c r="AK17" s="35">
        <f>COUNTIF($C$17:$AG$17,$AK$7)</f>
        <v>0</v>
      </c>
      <c r="AL17" s="35">
        <f>COUNTIF($C$17:$AG$17,$AL$7)</f>
        <v>0</v>
      </c>
      <c r="AM17" s="35">
        <f>COUNTIF($C$17:$AG$17,$AM$7)</f>
        <v>0</v>
      </c>
      <c r="AN17" s="36" t="str">
        <f t="shared" si="1"/>
        <v/>
      </c>
    </row>
    <row r="18" spans="1:40" ht="21.95" customHeight="1">
      <c r="A18" s="114"/>
      <c r="B18" s="115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9"/>
      <c r="AH18" s="27"/>
      <c r="AI18" s="37">
        <f>COUNTIF($C$18:$AG$18,$AI$7)</f>
        <v>0</v>
      </c>
      <c r="AJ18" s="38">
        <f>COUNTIF($C$18:$AG$18,$AJ$7)</f>
        <v>0</v>
      </c>
      <c r="AK18" s="38">
        <f>COUNTIF($C$18:$AG$18,$AK$7)</f>
        <v>0</v>
      </c>
      <c r="AL18" s="38">
        <f>COUNTIF($C$18:$AG$18,$AL$7)</f>
        <v>0</v>
      </c>
      <c r="AM18" s="38">
        <f>COUNTIF($C$18:$AG$18,$AM$7)</f>
        <v>0</v>
      </c>
      <c r="AN18" s="39" t="str">
        <f t="shared" si="1"/>
        <v/>
      </c>
    </row>
    <row r="19" spans="1:40" hidden="1">
      <c r="C19" s="45">
        <f>C7</f>
        <v>42036</v>
      </c>
      <c r="D19" s="45">
        <f t="shared" ref="D19:AG19" si="2">D7</f>
        <v>42037</v>
      </c>
      <c r="E19" s="45">
        <f t="shared" si="2"/>
        <v>42038</v>
      </c>
      <c r="F19" s="45">
        <f t="shared" si="2"/>
        <v>42039</v>
      </c>
      <c r="G19" s="45">
        <f t="shared" si="2"/>
        <v>42040</v>
      </c>
      <c r="H19" s="45">
        <f t="shared" si="2"/>
        <v>42041</v>
      </c>
      <c r="I19" s="45">
        <f t="shared" si="2"/>
        <v>42042</v>
      </c>
      <c r="J19" s="45">
        <f t="shared" si="2"/>
        <v>42043</v>
      </c>
      <c r="K19" s="45">
        <f t="shared" si="2"/>
        <v>42044</v>
      </c>
      <c r="L19" s="45">
        <f t="shared" si="2"/>
        <v>42045</v>
      </c>
      <c r="M19" s="45">
        <f t="shared" si="2"/>
        <v>42046</v>
      </c>
      <c r="N19" s="45">
        <f t="shared" si="2"/>
        <v>42047</v>
      </c>
      <c r="O19" s="45">
        <f t="shared" si="2"/>
        <v>42048</v>
      </c>
      <c r="P19" s="45">
        <f t="shared" si="2"/>
        <v>42049</v>
      </c>
      <c r="Q19" s="45">
        <f t="shared" si="2"/>
        <v>42050</v>
      </c>
      <c r="R19" s="45">
        <f t="shared" si="2"/>
        <v>42051</v>
      </c>
      <c r="S19" s="45">
        <f t="shared" si="2"/>
        <v>42052</v>
      </c>
      <c r="T19" s="45">
        <f t="shared" si="2"/>
        <v>42053</v>
      </c>
      <c r="U19" s="45">
        <f t="shared" si="2"/>
        <v>42054</v>
      </c>
      <c r="V19" s="45">
        <f t="shared" si="2"/>
        <v>42055</v>
      </c>
      <c r="W19" s="45">
        <f t="shared" si="2"/>
        <v>42056</v>
      </c>
      <c r="X19" s="45">
        <f t="shared" si="2"/>
        <v>42057</v>
      </c>
      <c r="Y19" s="45">
        <f t="shared" si="2"/>
        <v>42058</v>
      </c>
      <c r="Z19" s="45">
        <f t="shared" si="2"/>
        <v>42059</v>
      </c>
      <c r="AA19" s="45">
        <f t="shared" si="2"/>
        <v>42060</v>
      </c>
      <c r="AB19" s="45">
        <f t="shared" si="2"/>
        <v>42061</v>
      </c>
      <c r="AC19" s="45">
        <f t="shared" si="2"/>
        <v>42062</v>
      </c>
      <c r="AD19" s="45">
        <f t="shared" si="2"/>
        <v>42063</v>
      </c>
      <c r="AE19" s="45">
        <f t="shared" si="2"/>
        <v>42064</v>
      </c>
      <c r="AF19" s="45">
        <f t="shared" si="2"/>
        <v>42065</v>
      </c>
      <c r="AG19" s="45">
        <f t="shared" si="2"/>
        <v>42066</v>
      </c>
      <c r="AI19" s="1">
        <f>COUNTIF(AI8:AI18,"&gt;0")</f>
        <v>0</v>
      </c>
      <c r="AJ19" s="1">
        <f>COUNTIF(AJ8:AJ18,"&gt;0")</f>
        <v>0</v>
      </c>
      <c r="AK19" s="1">
        <f>COUNTIF(AK8:AK18,"&gt;0")</f>
        <v>0</v>
      </c>
      <c r="AL19" s="1">
        <f>COUNTIF(AL8:AL18,"&gt;0")</f>
        <v>0</v>
      </c>
      <c r="AM19" s="1">
        <f>COUNTIF(AM8:AM18,"&gt;0")</f>
        <v>0</v>
      </c>
    </row>
    <row r="21" spans="1:40" ht="21.95" customHeight="1">
      <c r="A21" s="47"/>
      <c r="B21" s="116" t="s">
        <v>32</v>
      </c>
      <c r="C21" s="116"/>
      <c r="D21" s="116"/>
      <c r="E21" s="116" t="s">
        <v>33</v>
      </c>
      <c r="F21" s="116"/>
      <c r="G21" s="116"/>
      <c r="H21" s="116"/>
      <c r="I21" s="116"/>
      <c r="J21" s="116"/>
      <c r="K21" s="116"/>
      <c r="L21" s="116"/>
      <c r="M21" s="116" t="s">
        <v>34</v>
      </c>
      <c r="N21" s="116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40" ht="21.95" customHeight="1">
      <c r="A22" s="41" t="s">
        <v>35</v>
      </c>
      <c r="B22" s="117"/>
      <c r="C22" s="117"/>
      <c r="D22" s="117"/>
      <c r="E22" s="120"/>
      <c r="F22" s="120"/>
      <c r="G22" s="120"/>
      <c r="H22" s="120"/>
      <c r="I22" s="120"/>
      <c r="J22" s="120"/>
      <c r="K22" s="120"/>
      <c r="L22" s="120"/>
      <c r="M22" s="121">
        <f>SUM(AI8:AI18)</f>
        <v>0</v>
      </c>
      <c r="N22" s="121"/>
      <c r="W22" s="27" t="s">
        <v>36</v>
      </c>
      <c r="X22" s="27" t="s">
        <v>44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</row>
    <row r="23" spans="1:40" ht="21.95" customHeight="1">
      <c r="A23" s="42" t="s">
        <v>37</v>
      </c>
      <c r="B23" s="113"/>
      <c r="C23" s="113"/>
      <c r="D23" s="113"/>
      <c r="E23" s="119"/>
      <c r="F23" s="119"/>
      <c r="G23" s="119"/>
      <c r="H23" s="119"/>
      <c r="I23" s="119"/>
      <c r="J23" s="119"/>
      <c r="K23" s="119"/>
      <c r="L23" s="119"/>
      <c r="M23" s="122">
        <f>SUM(AJ8:AJ18)</f>
        <v>0</v>
      </c>
      <c r="N23" s="122"/>
      <c r="W23" s="27" t="s">
        <v>39</v>
      </c>
      <c r="X23" s="27" t="s">
        <v>45</v>
      </c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</row>
    <row r="24" spans="1:40" ht="21.95" customHeight="1">
      <c r="A24" s="42" t="s">
        <v>38</v>
      </c>
      <c r="B24" s="113"/>
      <c r="C24" s="113"/>
      <c r="D24" s="113"/>
      <c r="E24" s="119"/>
      <c r="F24" s="119"/>
      <c r="G24" s="119"/>
      <c r="H24" s="119"/>
      <c r="I24" s="119"/>
      <c r="J24" s="119"/>
      <c r="K24" s="119"/>
      <c r="L24" s="119"/>
      <c r="M24" s="122">
        <f>SUM(AK8:AK18)</f>
        <v>0</v>
      </c>
      <c r="N24" s="122"/>
      <c r="W24" s="27" t="s">
        <v>42</v>
      </c>
      <c r="X24" s="27" t="s">
        <v>46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</row>
    <row r="25" spans="1:40" ht="21.95" customHeight="1">
      <c r="A25" s="42" t="s">
        <v>40</v>
      </c>
      <c r="B25" s="113"/>
      <c r="C25" s="113"/>
      <c r="D25" s="113"/>
      <c r="E25" s="119"/>
      <c r="F25" s="119"/>
      <c r="G25" s="119"/>
      <c r="H25" s="119"/>
      <c r="I25" s="119"/>
      <c r="J25" s="119"/>
      <c r="K25" s="119"/>
      <c r="L25" s="119"/>
      <c r="M25" s="122">
        <f>SUM(AL8:AL18)</f>
        <v>0</v>
      </c>
      <c r="N25" s="122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40" ht="21.95" customHeight="1">
      <c r="A26" s="43" t="s">
        <v>41</v>
      </c>
      <c r="B26" s="118"/>
      <c r="C26" s="118"/>
      <c r="D26" s="118"/>
      <c r="E26" s="125"/>
      <c r="F26" s="125"/>
      <c r="G26" s="125"/>
      <c r="H26" s="125"/>
      <c r="I26" s="125"/>
      <c r="J26" s="125"/>
      <c r="K26" s="125"/>
      <c r="L26" s="125"/>
      <c r="M26" s="123">
        <f>SUM(AM8:AM18)</f>
        <v>0</v>
      </c>
      <c r="N26" s="123"/>
      <c r="W26" s="27"/>
      <c r="X26" s="27"/>
    </row>
    <row r="27" spans="1:40" ht="21.95" customHeight="1">
      <c r="A27" s="44" t="s">
        <v>43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24">
        <f>SUM(M22:N26)</f>
        <v>0</v>
      </c>
      <c r="N27" s="124"/>
    </row>
  </sheetData>
  <sheetProtection password="BB70" sheet="1" objects="1" scenarios="1"/>
  <mergeCells count="36">
    <mergeCell ref="E23:L23"/>
    <mergeCell ref="E24:L24"/>
    <mergeCell ref="E22:L22"/>
    <mergeCell ref="E27:L27"/>
    <mergeCell ref="M21:N21"/>
    <mergeCell ref="M22:N22"/>
    <mergeCell ref="M23:N23"/>
    <mergeCell ref="M24:N24"/>
    <mergeCell ref="M25:N25"/>
    <mergeCell ref="M26:N26"/>
    <mergeCell ref="M27:N27"/>
    <mergeCell ref="E21:L21"/>
    <mergeCell ref="E25:L25"/>
    <mergeCell ref="E26:L26"/>
    <mergeCell ref="B27:D27"/>
    <mergeCell ref="B23:D23"/>
    <mergeCell ref="B24:D24"/>
    <mergeCell ref="A18:B18"/>
    <mergeCell ref="A11:B11"/>
    <mergeCell ref="A14:B14"/>
    <mergeCell ref="A12:B12"/>
    <mergeCell ref="A13:B13"/>
    <mergeCell ref="B21:D21"/>
    <mergeCell ref="B22:D22"/>
    <mergeCell ref="A15:B15"/>
    <mergeCell ref="A16:B16"/>
    <mergeCell ref="A17:B17"/>
    <mergeCell ref="B25:D25"/>
    <mergeCell ref="B26:D26"/>
    <mergeCell ref="AI3:AN3"/>
    <mergeCell ref="L1:AB1"/>
    <mergeCell ref="A8:B8"/>
    <mergeCell ref="A9:B9"/>
    <mergeCell ref="A10:B10"/>
    <mergeCell ref="A4:I4"/>
    <mergeCell ref="A7:B7"/>
  </mergeCells>
  <phoneticPr fontId="2"/>
  <conditionalFormatting sqref="C7:AG7">
    <cfRule type="expression" dxfId="5" priority="1" stopIfTrue="1">
      <formula>MONTH(C7)&lt;&gt;MONTH(C7)</formula>
    </cfRule>
    <cfRule type="expression" dxfId="4" priority="3" stopIfTrue="1">
      <formula>WEEKDAY(C7)=7</formula>
    </cfRule>
  </conditionalFormatting>
  <dataValidations count="1">
    <dataValidation type="list" allowBlank="1" showInputMessage="1" showErrorMessage="1" sqref="C8:AG18">
      <formula1>$A$22:$A$26</formula1>
    </dataValidation>
  </dataValidations>
  <printOptions horizontalCentered="1" verticalCentered="1"/>
  <pageMargins left="0.23622047244094491" right="0.27559055118110237" top="0.59055118110236227" bottom="0.27559055118110237" header="0.82677165354330717" footer="0.19685039370078741"/>
  <pageSetup paperSize="9" orientation="landscape" blackAndWhite="1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E4CBF898-3DB2-45F0-BD53-C78EB94A228D}">
            <xm:f>OR(WEEKDAY(C7)=1,COUNTIF(祝日!$A$1:$A$152,C7))</xm:f>
            <x14:dxf>
              <fill>
                <patternFill>
                  <bgColor rgb="FFFFCCFF"/>
                </patternFill>
              </fill>
            </x14:dxf>
          </x14:cfRule>
          <xm:sqref>C7:AG7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52"/>
  <sheetViews>
    <sheetView showGridLines="0" view="pageBreakPreview" zoomScaleNormal="100" zoomScaleSheetLayoutView="100" workbookViewId="0">
      <selection activeCell="AB1" sqref="AB1"/>
    </sheetView>
  </sheetViews>
  <sheetFormatPr defaultRowHeight="13.5"/>
  <cols>
    <col min="1" max="5" width="3.375" style="1" customWidth="1"/>
    <col min="6" max="8" width="3.625" style="1" customWidth="1"/>
    <col min="9" max="28" width="3.375" style="1" customWidth="1"/>
    <col min="29" max="16384" width="9" style="1"/>
  </cols>
  <sheetData>
    <row r="1" spans="1:28" ht="15.75" customHeight="1">
      <c r="A1" s="1" t="s">
        <v>82</v>
      </c>
      <c r="U1" s="2"/>
      <c r="V1" s="2"/>
      <c r="Z1" s="22"/>
    </row>
    <row r="2" spans="1:28" ht="15.75" customHeight="1"/>
    <row r="3" spans="1:28" ht="21" customHeight="1">
      <c r="A3" s="86" t="s">
        <v>23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7"/>
      <c r="Z3" s="87"/>
      <c r="AA3" s="87"/>
      <c r="AB3" s="87"/>
    </row>
    <row r="4" spans="1:28" ht="21" customHeight="1">
      <c r="A4" s="86" t="s">
        <v>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7"/>
      <c r="Z4" s="87"/>
      <c r="AA4" s="87"/>
      <c r="AB4" s="87"/>
    </row>
    <row r="5" spans="1:28" ht="15.75" customHeight="1"/>
    <row r="6" spans="1:28" ht="15.75" customHeight="1">
      <c r="U6" s="11"/>
      <c r="V6" s="11"/>
      <c r="W6" s="90" t="s">
        <v>7</v>
      </c>
      <c r="X6" s="91"/>
      <c r="Y6" s="91"/>
      <c r="Z6" s="92"/>
      <c r="AA6" s="93"/>
      <c r="AB6" s="93"/>
    </row>
    <row r="7" spans="1:28" ht="15.75" customHeight="1">
      <c r="X7" s="14"/>
      <c r="Y7" s="14"/>
    </row>
    <row r="8" spans="1:28" ht="15.75" customHeight="1">
      <c r="Q8" s="4"/>
      <c r="R8" s="4"/>
      <c r="S8" s="4"/>
      <c r="T8" s="4"/>
      <c r="U8" s="102">
        <f>月別現場別就労報告書!AI3</f>
        <v>42063</v>
      </c>
      <c r="V8" s="103"/>
      <c r="W8" s="103"/>
      <c r="X8" s="103"/>
      <c r="Y8" s="103"/>
      <c r="Z8" s="103"/>
      <c r="AA8" s="103"/>
      <c r="AB8" s="103"/>
    </row>
    <row r="9" spans="1:28" ht="15.75" customHeight="1"/>
    <row r="10" spans="1:28" ht="15.75" customHeight="1">
      <c r="A10" s="95" t="s">
        <v>0</v>
      </c>
      <c r="B10" s="85"/>
      <c r="C10" s="61"/>
      <c r="D10" s="69" t="s">
        <v>51</v>
      </c>
      <c r="E10" s="69"/>
      <c r="F10" s="69"/>
      <c r="G10" s="69"/>
      <c r="H10" s="69"/>
      <c r="I10" s="69"/>
      <c r="J10" s="69"/>
      <c r="K10" s="69"/>
      <c r="L10" s="69"/>
      <c r="M10" s="69"/>
    </row>
    <row r="11" spans="1:28" ht="15.75" customHeight="1">
      <c r="A11" s="74" t="s">
        <v>9</v>
      </c>
      <c r="B11" s="93"/>
      <c r="C11" s="60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3"/>
      <c r="O11" s="8" t="s">
        <v>8</v>
      </c>
    </row>
    <row r="12" spans="1:28" ht="15.75" customHeight="1"/>
    <row r="13" spans="1:28" ht="27" customHeight="1">
      <c r="F13" s="74" t="s">
        <v>1</v>
      </c>
      <c r="G13" s="74"/>
      <c r="H13" s="74"/>
      <c r="I13" s="3"/>
      <c r="J13" s="126" t="s">
        <v>83</v>
      </c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"/>
    </row>
    <row r="14" spans="1:28" ht="27" customHeight="1">
      <c r="F14" s="75" t="s">
        <v>2</v>
      </c>
      <c r="G14" s="75"/>
      <c r="H14" s="75"/>
      <c r="I14" s="9"/>
      <c r="J14" s="127" t="s">
        <v>84</v>
      </c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"/>
      <c r="W14" s="67" t="s">
        <v>97</v>
      </c>
    </row>
    <row r="15" spans="1:28" ht="14.25" customHeight="1">
      <c r="F15" s="95" t="s">
        <v>3</v>
      </c>
      <c r="G15" s="95"/>
      <c r="H15" s="95"/>
      <c r="J15" s="128" t="s">
        <v>85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"/>
    </row>
    <row r="16" spans="1:28" ht="14.25" customHeight="1">
      <c r="F16" s="74" t="s">
        <v>4</v>
      </c>
      <c r="G16" s="74"/>
      <c r="H16" s="74"/>
      <c r="I16" s="3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"/>
    </row>
    <row r="17" spans="1:28" ht="27" customHeight="1">
      <c r="F17" s="75" t="s">
        <v>47</v>
      </c>
      <c r="G17" s="75"/>
      <c r="H17" s="75"/>
      <c r="I17" s="9"/>
      <c r="J17" s="76">
        <v>12345</v>
      </c>
      <c r="K17" s="76"/>
      <c r="L17" s="76"/>
      <c r="M17" s="76"/>
      <c r="N17" s="76"/>
      <c r="O17" s="76"/>
      <c r="P17" s="76"/>
      <c r="Q17" s="14"/>
      <c r="R17" s="14"/>
      <c r="S17" s="14"/>
      <c r="T17" s="14"/>
      <c r="U17" s="14"/>
      <c r="V17" s="65" t="s">
        <v>87</v>
      </c>
    </row>
    <row r="18" spans="1:28" ht="27" customHeight="1">
      <c r="F18" s="75" t="s">
        <v>33</v>
      </c>
      <c r="G18" s="75"/>
      <c r="H18" s="75"/>
      <c r="I18" s="9"/>
      <c r="J18" s="77" t="s">
        <v>86</v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66" t="s">
        <v>88</v>
      </c>
      <c r="W18" s="64"/>
    </row>
    <row r="19" spans="1:28" ht="15.75" customHeight="1"/>
    <row r="20" spans="1:28" ht="15.75" customHeight="1">
      <c r="C20" s="5" t="s">
        <v>5</v>
      </c>
    </row>
    <row r="21" spans="1:28" ht="15.75" customHeight="1">
      <c r="C21" s="5"/>
    </row>
    <row r="22" spans="1:28" ht="15.75" customHeight="1"/>
    <row r="23" spans="1:28" ht="15.75" customHeight="1">
      <c r="B23" s="69" t="s">
        <v>10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8" ht="15.75" customHeight="1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8" ht="15.75" customHeight="1"/>
    <row r="26" spans="1:28" ht="25.5" customHeight="1">
      <c r="D26" s="82" t="s">
        <v>18</v>
      </c>
      <c r="E26" s="82"/>
      <c r="F26" s="82"/>
      <c r="G26" s="73">
        <f>月別現場別就労報告書!L1</f>
        <v>42036</v>
      </c>
      <c r="H26" s="73"/>
      <c r="I26" s="73"/>
      <c r="J26" s="73"/>
      <c r="K26" s="73"/>
      <c r="L26" s="73"/>
      <c r="M26" s="26" t="s">
        <v>49</v>
      </c>
      <c r="N26" s="73">
        <f>月別現場別就労報告書!AI3</f>
        <v>42063</v>
      </c>
      <c r="O26" s="73"/>
      <c r="P26" s="73"/>
      <c r="Q26" s="73"/>
      <c r="R26" s="73"/>
      <c r="S26" s="73"/>
      <c r="T26" s="63"/>
    </row>
    <row r="27" spans="1:28" ht="25.5" customHeight="1">
      <c r="D27" s="82" t="s">
        <v>19</v>
      </c>
      <c r="E27" s="82"/>
      <c r="F27" s="82"/>
      <c r="G27" s="68">
        <v>3</v>
      </c>
      <c r="H27" s="68"/>
      <c r="I27" s="68"/>
      <c r="J27" s="20" t="s">
        <v>20</v>
      </c>
      <c r="K27" s="21"/>
      <c r="L27" s="82" t="s">
        <v>21</v>
      </c>
      <c r="M27" s="82"/>
      <c r="N27" s="82"/>
      <c r="O27" s="82"/>
      <c r="P27" s="81">
        <v>34</v>
      </c>
      <c r="Q27" s="81"/>
      <c r="R27" s="81"/>
      <c r="S27" s="20" t="s">
        <v>22</v>
      </c>
      <c r="X27" s="78" t="s">
        <v>11</v>
      </c>
      <c r="Y27" s="79"/>
      <c r="Z27" s="79"/>
      <c r="AA27" s="79"/>
      <c r="AB27" s="80"/>
    </row>
    <row r="28" spans="1:28" ht="20.25" customHeight="1">
      <c r="R28" s="23"/>
      <c r="X28" s="15"/>
      <c r="Y28" s="14"/>
      <c r="Z28" s="14"/>
      <c r="AA28" s="14"/>
      <c r="AB28" s="16"/>
    </row>
    <row r="29" spans="1:28" ht="21" customHeight="1">
      <c r="X29" s="17"/>
      <c r="Y29" s="3"/>
      <c r="Z29" s="3"/>
      <c r="AA29" s="3"/>
      <c r="AB29" s="18" t="s">
        <v>12</v>
      </c>
    </row>
    <row r="30" spans="1:28" ht="15.75" customHeight="1"/>
    <row r="31" spans="1:28" ht="15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5.75" customHeight="1"/>
    <row r="34" spans="1:28" ht="18.75" customHeight="1">
      <c r="A34" s="86" t="s">
        <v>24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7"/>
      <c r="Z34" s="87"/>
      <c r="AA34" s="87"/>
      <c r="AB34" s="87"/>
    </row>
    <row r="35" spans="1:28" ht="15.75" customHeight="1"/>
    <row r="36" spans="1:28" ht="15.75" customHeight="1">
      <c r="U36" s="11"/>
      <c r="V36" s="11"/>
      <c r="W36" s="90" t="s">
        <v>7</v>
      </c>
      <c r="X36" s="91"/>
      <c r="Y36" s="91"/>
      <c r="Z36" s="92"/>
      <c r="AA36" s="93"/>
      <c r="AB36" s="93"/>
    </row>
    <row r="37" spans="1:28" ht="15.75" customHeight="1">
      <c r="X37" s="14"/>
      <c r="Y37" s="14"/>
    </row>
    <row r="38" spans="1:28" ht="15.75" customHeight="1">
      <c r="A38" s="95" t="s">
        <v>0</v>
      </c>
      <c r="B38" s="85"/>
      <c r="C38" s="61"/>
      <c r="D38" s="69" t="s">
        <v>51</v>
      </c>
      <c r="E38" s="69"/>
      <c r="F38" s="69"/>
      <c r="G38" s="69"/>
      <c r="H38" s="69"/>
      <c r="I38" s="69"/>
      <c r="J38" s="69"/>
      <c r="K38" s="69"/>
      <c r="L38" s="69"/>
      <c r="M38" s="69"/>
    </row>
    <row r="39" spans="1:28" ht="15.75" customHeight="1">
      <c r="A39" s="74" t="s">
        <v>9</v>
      </c>
      <c r="B39" s="93"/>
      <c r="C39" s="60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3"/>
      <c r="O39" s="8" t="s">
        <v>8</v>
      </c>
    </row>
    <row r="40" spans="1:28" ht="15.75" customHeight="1"/>
    <row r="41" spans="1:28" ht="25.5" customHeight="1">
      <c r="H41" s="88" t="s">
        <v>13</v>
      </c>
      <c r="I41" s="88"/>
      <c r="J41" s="88"/>
      <c r="K41" s="3"/>
      <c r="L41" s="3"/>
      <c r="M41" s="3"/>
      <c r="N41" s="94">
        <f>P27</f>
        <v>34</v>
      </c>
      <c r="O41" s="94"/>
      <c r="P41" s="3"/>
      <c r="Q41" s="3" t="s">
        <v>15</v>
      </c>
    </row>
    <row r="42" spans="1:28" ht="25.5" customHeight="1">
      <c r="H42" s="89" t="s">
        <v>14</v>
      </c>
      <c r="I42" s="89"/>
      <c r="J42" s="89"/>
      <c r="K42" s="9"/>
      <c r="L42" s="9"/>
      <c r="M42" s="9"/>
      <c r="N42" s="9"/>
      <c r="O42" s="9"/>
      <c r="P42" s="9"/>
      <c r="Q42" s="9" t="s">
        <v>15</v>
      </c>
    </row>
    <row r="43" spans="1:28" ht="15.75" customHeight="1"/>
    <row r="44" spans="1:28" ht="15.75" customHeight="1"/>
    <row r="45" spans="1:28" ht="15.75" customHeight="1">
      <c r="C45" s="5" t="s">
        <v>16</v>
      </c>
    </row>
    <row r="46" spans="1:28" ht="15.75" customHeight="1">
      <c r="U46" s="83" t="s">
        <v>25</v>
      </c>
      <c r="V46" s="84"/>
      <c r="W46" s="84"/>
      <c r="X46" s="84"/>
      <c r="Y46" s="84"/>
      <c r="Z46" s="84"/>
      <c r="AA46" s="84"/>
      <c r="AB46" s="85"/>
    </row>
    <row r="47" spans="1:28" ht="15.75" customHeight="1"/>
    <row r="48" spans="1:28" ht="15.75" customHeight="1"/>
    <row r="52" spans="10:25">
      <c r="J52" s="3" t="s">
        <v>1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 t="s">
        <v>12</v>
      </c>
      <c r="Y52" s="3"/>
    </row>
  </sheetData>
  <sheetProtection password="BB70" sheet="1" objects="1" scenarios="1"/>
  <mergeCells count="38">
    <mergeCell ref="H41:J41"/>
    <mergeCell ref="N41:O41"/>
    <mergeCell ref="H42:J42"/>
    <mergeCell ref="U46:AB46"/>
    <mergeCell ref="A34:AB34"/>
    <mergeCell ref="W36:Y36"/>
    <mergeCell ref="Z36:AB36"/>
    <mergeCell ref="A38:B38"/>
    <mergeCell ref="D38:M39"/>
    <mergeCell ref="A39:B39"/>
    <mergeCell ref="B23:Z23"/>
    <mergeCell ref="D26:F26"/>
    <mergeCell ref="G26:L26"/>
    <mergeCell ref="N26:S26"/>
    <mergeCell ref="D27:F27"/>
    <mergeCell ref="G27:I27"/>
    <mergeCell ref="L27:O27"/>
    <mergeCell ref="P27:R27"/>
    <mergeCell ref="X27:AB27"/>
    <mergeCell ref="F18:H18"/>
    <mergeCell ref="J18:U18"/>
    <mergeCell ref="A10:B10"/>
    <mergeCell ref="D10:M11"/>
    <mergeCell ref="A11:B11"/>
    <mergeCell ref="F13:H13"/>
    <mergeCell ref="J13:U13"/>
    <mergeCell ref="F14:H14"/>
    <mergeCell ref="J14:U14"/>
    <mergeCell ref="F15:H15"/>
    <mergeCell ref="J15:U16"/>
    <mergeCell ref="F16:H16"/>
    <mergeCell ref="F17:H17"/>
    <mergeCell ref="J17:P17"/>
    <mergeCell ref="A3:AB3"/>
    <mergeCell ref="A4:AB4"/>
    <mergeCell ref="W6:Y6"/>
    <mergeCell ref="Z6:AB6"/>
    <mergeCell ref="U8:AB8"/>
  </mergeCells>
  <phoneticPr fontId="2"/>
  <printOptions horizontalCentered="1" verticalCentered="1"/>
  <pageMargins left="0.51181102362204722" right="0.51181102362204722" top="0.74803149606299213" bottom="0.55118110236220474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N27"/>
  <sheetViews>
    <sheetView showGridLines="0" view="pageBreakPreview" zoomScaleNormal="100" zoomScaleSheetLayoutView="100" workbookViewId="0">
      <selection activeCell="AN1" sqref="AN1"/>
    </sheetView>
  </sheetViews>
  <sheetFormatPr defaultRowHeight="13.5"/>
  <cols>
    <col min="1" max="1" width="7.125" style="1" customWidth="1"/>
    <col min="2" max="2" width="9.625" style="1" customWidth="1"/>
    <col min="3" max="34" width="3.125" style="1" customWidth="1"/>
    <col min="35" max="40" width="4.625" style="1" customWidth="1"/>
    <col min="41" max="16384" width="9" style="1"/>
  </cols>
  <sheetData>
    <row r="1" spans="1:40" ht="24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104">
        <v>41852</v>
      </c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3" spans="1:40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102">
        <f>EOMONTH(L1,0)</f>
        <v>41882</v>
      </c>
      <c r="AJ3" s="102"/>
      <c r="AK3" s="102"/>
      <c r="AL3" s="102"/>
      <c r="AM3" s="102"/>
      <c r="AN3" s="102"/>
    </row>
    <row r="4" spans="1:40" ht="25.5" customHeight="1">
      <c r="A4" s="109" t="s">
        <v>55</v>
      </c>
      <c r="B4" s="109"/>
      <c r="C4" s="109"/>
      <c r="D4" s="109"/>
      <c r="E4" s="109"/>
      <c r="F4" s="109"/>
      <c r="G4" s="109"/>
      <c r="H4" s="109"/>
      <c r="I4" s="109"/>
    </row>
    <row r="5" spans="1:40" ht="33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AB5" s="46" t="s">
        <v>53</v>
      </c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</row>
    <row r="6" spans="1:40" ht="33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AB6" s="46" t="s">
        <v>54</v>
      </c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 t="s">
        <v>52</v>
      </c>
    </row>
    <row r="7" spans="1:40" ht="25.5" customHeight="1">
      <c r="A7" s="110" t="s">
        <v>50</v>
      </c>
      <c r="B7" s="111"/>
      <c r="C7" s="48">
        <f>L1</f>
        <v>41852</v>
      </c>
      <c r="D7" s="48">
        <f>C7+1</f>
        <v>41853</v>
      </c>
      <c r="E7" s="48">
        <f t="shared" ref="E7:AG7" si="0">D7+1</f>
        <v>41854</v>
      </c>
      <c r="F7" s="48">
        <f t="shared" si="0"/>
        <v>41855</v>
      </c>
      <c r="G7" s="48">
        <f t="shared" si="0"/>
        <v>41856</v>
      </c>
      <c r="H7" s="48">
        <f>G7+1</f>
        <v>41857</v>
      </c>
      <c r="I7" s="48">
        <f t="shared" si="0"/>
        <v>41858</v>
      </c>
      <c r="J7" s="48">
        <f t="shared" si="0"/>
        <v>41859</v>
      </c>
      <c r="K7" s="48">
        <f t="shared" si="0"/>
        <v>41860</v>
      </c>
      <c r="L7" s="48">
        <f t="shared" si="0"/>
        <v>41861</v>
      </c>
      <c r="M7" s="48">
        <f t="shared" si="0"/>
        <v>41862</v>
      </c>
      <c r="N7" s="48">
        <f t="shared" si="0"/>
        <v>41863</v>
      </c>
      <c r="O7" s="48">
        <f t="shared" si="0"/>
        <v>41864</v>
      </c>
      <c r="P7" s="48">
        <f t="shared" si="0"/>
        <v>41865</v>
      </c>
      <c r="Q7" s="48">
        <f t="shared" si="0"/>
        <v>41866</v>
      </c>
      <c r="R7" s="48">
        <f t="shared" si="0"/>
        <v>41867</v>
      </c>
      <c r="S7" s="48">
        <f t="shared" si="0"/>
        <v>41868</v>
      </c>
      <c r="T7" s="48">
        <f t="shared" si="0"/>
        <v>41869</v>
      </c>
      <c r="U7" s="48">
        <f t="shared" si="0"/>
        <v>41870</v>
      </c>
      <c r="V7" s="48">
        <f t="shared" si="0"/>
        <v>41871</v>
      </c>
      <c r="W7" s="48">
        <f t="shared" si="0"/>
        <v>41872</v>
      </c>
      <c r="X7" s="48">
        <f t="shared" si="0"/>
        <v>41873</v>
      </c>
      <c r="Y7" s="48">
        <f t="shared" si="0"/>
        <v>41874</v>
      </c>
      <c r="Z7" s="48">
        <f t="shared" si="0"/>
        <v>41875</v>
      </c>
      <c r="AA7" s="48">
        <f t="shared" si="0"/>
        <v>41876</v>
      </c>
      <c r="AB7" s="48">
        <f t="shared" si="0"/>
        <v>41877</v>
      </c>
      <c r="AC7" s="48">
        <f t="shared" si="0"/>
        <v>41878</v>
      </c>
      <c r="AD7" s="48">
        <f t="shared" si="0"/>
        <v>41879</v>
      </c>
      <c r="AE7" s="48">
        <f t="shared" si="0"/>
        <v>41880</v>
      </c>
      <c r="AF7" s="48">
        <f t="shared" si="0"/>
        <v>41881</v>
      </c>
      <c r="AG7" s="49">
        <f t="shared" si="0"/>
        <v>41882</v>
      </c>
      <c r="AI7" s="30" t="s">
        <v>26</v>
      </c>
      <c r="AJ7" s="28" t="s">
        <v>27</v>
      </c>
      <c r="AK7" s="28" t="s">
        <v>28</v>
      </c>
      <c r="AL7" s="28" t="s">
        <v>29</v>
      </c>
      <c r="AM7" s="28" t="s">
        <v>30</v>
      </c>
      <c r="AN7" s="29" t="s">
        <v>31</v>
      </c>
    </row>
    <row r="8" spans="1:40" ht="21.95" customHeight="1">
      <c r="A8" s="105" t="s">
        <v>89</v>
      </c>
      <c r="B8" s="106"/>
      <c r="C8" s="51" t="s">
        <v>81</v>
      </c>
      <c r="D8" s="51" t="s">
        <v>81</v>
      </c>
      <c r="E8" s="51"/>
      <c r="F8" s="51" t="s">
        <v>81</v>
      </c>
      <c r="G8" s="51" t="s">
        <v>81</v>
      </c>
      <c r="H8" s="51" t="s">
        <v>81</v>
      </c>
      <c r="I8" s="51" t="s">
        <v>81</v>
      </c>
      <c r="J8" s="52" t="s">
        <v>94</v>
      </c>
      <c r="K8" s="52" t="s">
        <v>94</v>
      </c>
      <c r="L8" s="52"/>
      <c r="M8" s="52" t="s">
        <v>96</v>
      </c>
      <c r="N8" s="52" t="s">
        <v>96</v>
      </c>
      <c r="O8" s="52" t="s">
        <v>96</v>
      </c>
      <c r="P8" s="52" t="s">
        <v>96</v>
      </c>
      <c r="Q8" s="52" t="s">
        <v>96</v>
      </c>
      <c r="R8" s="52"/>
      <c r="S8" s="52"/>
      <c r="T8" s="52" t="s">
        <v>94</v>
      </c>
      <c r="U8" s="52" t="s">
        <v>94</v>
      </c>
      <c r="V8" s="52" t="s">
        <v>94</v>
      </c>
      <c r="W8" s="52" t="s">
        <v>94</v>
      </c>
      <c r="X8" s="52" t="s">
        <v>94</v>
      </c>
      <c r="Y8" s="52"/>
      <c r="Z8" s="52"/>
      <c r="AA8" s="52" t="s">
        <v>96</v>
      </c>
      <c r="AB8" s="52" t="s">
        <v>96</v>
      </c>
      <c r="AC8" s="52" t="s">
        <v>96</v>
      </c>
      <c r="AD8" s="52" t="s">
        <v>96</v>
      </c>
      <c r="AE8" s="52" t="s">
        <v>96</v>
      </c>
      <c r="AF8" s="52"/>
      <c r="AG8" s="53"/>
      <c r="AH8" s="27"/>
      <c r="AI8" s="31">
        <f>COUNTIF($C$8:$AG$8,$AI$7)</f>
        <v>6</v>
      </c>
      <c r="AJ8" s="32">
        <f>COUNTIF($C$8:$AG$8,$AJ$7)</f>
        <v>7</v>
      </c>
      <c r="AK8" s="32">
        <f>COUNTIF($C$8:$AG$8,$AK$7)</f>
        <v>10</v>
      </c>
      <c r="AL8" s="32">
        <f>COUNTIF($C$8:$AG$8,$AL$7)</f>
        <v>0</v>
      </c>
      <c r="AM8" s="32">
        <f>COUNTIF($C$8:$AG$8,$AM$7)</f>
        <v>0</v>
      </c>
      <c r="AN8" s="33">
        <f>IF(A8="","",SUM(AI8:AM8))</f>
        <v>23</v>
      </c>
    </row>
    <row r="9" spans="1:40" ht="21.95" customHeight="1">
      <c r="A9" s="107" t="s">
        <v>92</v>
      </c>
      <c r="B9" s="108"/>
      <c r="C9" s="51" t="s">
        <v>81</v>
      </c>
      <c r="D9" s="51" t="s">
        <v>81</v>
      </c>
      <c r="E9" s="51"/>
      <c r="F9" s="51" t="s">
        <v>81</v>
      </c>
      <c r="G9" s="51" t="s">
        <v>81</v>
      </c>
      <c r="H9" s="51" t="s">
        <v>81</v>
      </c>
      <c r="I9" s="51" t="s">
        <v>81</v>
      </c>
      <c r="J9" s="51" t="s">
        <v>81</v>
      </c>
      <c r="K9" s="51" t="s">
        <v>81</v>
      </c>
      <c r="L9" s="51"/>
      <c r="M9" s="51" t="s">
        <v>81</v>
      </c>
      <c r="N9" s="51" t="s">
        <v>81</v>
      </c>
      <c r="O9" s="51" t="s">
        <v>81</v>
      </c>
      <c r="P9" s="51" t="s">
        <v>81</v>
      </c>
      <c r="Q9" s="51" t="s">
        <v>81</v>
      </c>
      <c r="R9" s="51"/>
      <c r="S9" s="51"/>
      <c r="T9" s="51" t="s">
        <v>81</v>
      </c>
      <c r="U9" s="51" t="s">
        <v>81</v>
      </c>
      <c r="V9" s="51" t="s">
        <v>81</v>
      </c>
      <c r="W9" s="51" t="s">
        <v>81</v>
      </c>
      <c r="X9" s="51" t="s">
        <v>81</v>
      </c>
      <c r="Y9" s="51"/>
      <c r="Z9" s="51"/>
      <c r="AA9" s="51" t="s">
        <v>81</v>
      </c>
      <c r="AB9" s="51" t="s">
        <v>81</v>
      </c>
      <c r="AC9" s="51" t="s">
        <v>81</v>
      </c>
      <c r="AD9" s="51" t="s">
        <v>81</v>
      </c>
      <c r="AE9" s="51" t="s">
        <v>81</v>
      </c>
      <c r="AF9" s="51"/>
      <c r="AG9" s="56"/>
      <c r="AH9" s="27"/>
      <c r="AI9" s="34">
        <f>COUNTIF($C$9:$AG$9,$AI$7)</f>
        <v>23</v>
      </c>
      <c r="AJ9" s="35">
        <f>COUNTIF($C$9:$AG$9,$AJ$7)</f>
        <v>0</v>
      </c>
      <c r="AK9" s="35">
        <f>COUNTIF($C$9:$AG$9,$AK$7)</f>
        <v>0</v>
      </c>
      <c r="AL9" s="35">
        <f>COUNTIF($C$9:$AG$9,$AL$7)</f>
        <v>0</v>
      </c>
      <c r="AM9" s="35">
        <f>COUNTIF($C$9:$AG$9,$AM$7)</f>
        <v>0</v>
      </c>
      <c r="AN9" s="36">
        <f t="shared" ref="AN9:AN18" si="1">IF(A9="","",SUM(AI9:AM9))</f>
        <v>23</v>
      </c>
    </row>
    <row r="10" spans="1:40" ht="21.95" customHeight="1">
      <c r="A10" s="107" t="s">
        <v>93</v>
      </c>
      <c r="B10" s="108"/>
      <c r="C10" s="51" t="s">
        <v>94</v>
      </c>
      <c r="D10" s="51" t="s">
        <v>94</v>
      </c>
      <c r="E10" s="51"/>
      <c r="F10" s="51" t="s">
        <v>94</v>
      </c>
      <c r="G10" s="51" t="s">
        <v>94</v>
      </c>
      <c r="H10" s="51" t="s">
        <v>94</v>
      </c>
      <c r="I10" s="51" t="s">
        <v>94</v>
      </c>
      <c r="J10" s="51" t="s">
        <v>94</v>
      </c>
      <c r="K10" s="51" t="s">
        <v>94</v>
      </c>
      <c r="L10" s="51"/>
      <c r="M10" s="55" t="s">
        <v>96</v>
      </c>
      <c r="N10" s="55" t="s">
        <v>96</v>
      </c>
      <c r="O10" s="55" t="s">
        <v>96</v>
      </c>
      <c r="P10" s="55" t="s">
        <v>96</v>
      </c>
      <c r="Q10" s="55" t="s">
        <v>96</v>
      </c>
      <c r="R10" s="55"/>
      <c r="S10" s="55"/>
      <c r="T10" s="55" t="s">
        <v>96</v>
      </c>
      <c r="U10" s="55" t="s">
        <v>96</v>
      </c>
      <c r="V10" s="55" t="s">
        <v>96</v>
      </c>
      <c r="W10" s="55" t="s">
        <v>96</v>
      </c>
      <c r="X10" s="55" t="s">
        <v>96</v>
      </c>
      <c r="Y10" s="55"/>
      <c r="Z10" s="55"/>
      <c r="AA10" s="55" t="s">
        <v>81</v>
      </c>
      <c r="AB10" s="55" t="s">
        <v>81</v>
      </c>
      <c r="AC10" s="55" t="s">
        <v>81</v>
      </c>
      <c r="AD10" s="55" t="s">
        <v>81</v>
      </c>
      <c r="AE10" s="55" t="s">
        <v>81</v>
      </c>
      <c r="AF10" s="55"/>
      <c r="AG10" s="56"/>
      <c r="AH10" s="27"/>
      <c r="AI10" s="34">
        <f>COUNTIF($C$10:$AG$10,$AI$7)</f>
        <v>5</v>
      </c>
      <c r="AJ10" s="35">
        <f>COUNTIF($C$10:$AG$10,$AJ$7)</f>
        <v>8</v>
      </c>
      <c r="AK10" s="35">
        <f>COUNTIF($C$10:$AG$10,$AK$7)</f>
        <v>10</v>
      </c>
      <c r="AL10" s="35">
        <f>COUNTIF($C$10:$AG$10,$AL$7)</f>
        <v>0</v>
      </c>
      <c r="AM10" s="35">
        <f>COUNTIF($C$10:$AG$10,$AM$7)</f>
        <v>0</v>
      </c>
      <c r="AN10" s="36">
        <f t="shared" si="1"/>
        <v>23</v>
      </c>
    </row>
    <row r="11" spans="1:40" ht="21.95" customHeight="1">
      <c r="A11" s="107"/>
      <c r="B11" s="108"/>
      <c r="C11" s="54"/>
      <c r="D11" s="55"/>
      <c r="E11" s="52"/>
      <c r="F11" s="52"/>
      <c r="G11" s="52"/>
      <c r="H11" s="52"/>
      <c r="I11" s="52"/>
      <c r="J11" s="52"/>
      <c r="K11" s="52"/>
      <c r="L11" s="52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6"/>
      <c r="AH11" s="27"/>
      <c r="AI11" s="34">
        <f>COUNTIF($C$11:$AG$11,$AI$7)</f>
        <v>0</v>
      </c>
      <c r="AJ11" s="35">
        <f>COUNTIF($C$11:$AG$11,$AJ$7)</f>
        <v>0</v>
      </c>
      <c r="AK11" s="35">
        <f>COUNTIF($C$11:$AG$11,$AK$7)</f>
        <v>0</v>
      </c>
      <c r="AL11" s="35">
        <f>COUNTIF($C$11:$AG$11,$AL$7)</f>
        <v>0</v>
      </c>
      <c r="AM11" s="35">
        <f>COUNTIF($C$11:$AG$11,$AM$7)</f>
        <v>0</v>
      </c>
      <c r="AN11" s="36" t="str">
        <f t="shared" si="1"/>
        <v/>
      </c>
    </row>
    <row r="12" spans="1:40" ht="21.95" customHeight="1">
      <c r="A12" s="107"/>
      <c r="B12" s="108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6"/>
      <c r="AH12" s="27"/>
      <c r="AI12" s="34">
        <f>COUNTIF($C$12:$AG$12,$AI$7)</f>
        <v>0</v>
      </c>
      <c r="AJ12" s="35">
        <f>COUNTIF($C$12:$AG$12,$AJ$7)</f>
        <v>0</v>
      </c>
      <c r="AK12" s="35">
        <f>COUNTIF($C$12:$AG$12,$AK$7)</f>
        <v>0</v>
      </c>
      <c r="AL12" s="35">
        <f>COUNTIF($C$12:$AG$12,$AL$7)</f>
        <v>0</v>
      </c>
      <c r="AM12" s="35">
        <f>COUNTIF($C$12:$AG$12,$AM$7)</f>
        <v>0</v>
      </c>
      <c r="AN12" s="36" t="str">
        <f t="shared" si="1"/>
        <v/>
      </c>
    </row>
    <row r="13" spans="1:40" ht="21.95" customHeight="1">
      <c r="A13" s="107"/>
      <c r="B13" s="108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6"/>
      <c r="AH13" s="27"/>
      <c r="AI13" s="34">
        <f>COUNTIF($C$13:$AG$13,$AI$7)</f>
        <v>0</v>
      </c>
      <c r="AJ13" s="35">
        <f>COUNTIF($C$13:$AG$13,$AJ$7)</f>
        <v>0</v>
      </c>
      <c r="AK13" s="35">
        <f>COUNTIF($C$13:$AG$13,$AK$7)</f>
        <v>0</v>
      </c>
      <c r="AL13" s="35">
        <f>COUNTIF($C$13:$AG$13,$AL$7)</f>
        <v>0</v>
      </c>
      <c r="AM13" s="35">
        <f>COUNTIF($C$13:$AG$13,$AM$7)</f>
        <v>0</v>
      </c>
      <c r="AN13" s="36" t="str">
        <f t="shared" si="1"/>
        <v/>
      </c>
    </row>
    <row r="14" spans="1:40" ht="21.95" customHeight="1">
      <c r="A14" s="107"/>
      <c r="B14" s="108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/>
      <c r="AH14" s="27"/>
      <c r="AI14" s="34">
        <f>COUNTIF($C$14:$AG$14,$AI$7)</f>
        <v>0</v>
      </c>
      <c r="AJ14" s="35">
        <f>COUNTIF($C$14:$AG$14,$AJ$7)</f>
        <v>0</v>
      </c>
      <c r="AK14" s="35">
        <f>COUNTIF($C$14:$AG$14,$AK$7)</f>
        <v>0</v>
      </c>
      <c r="AL14" s="35">
        <f>COUNTIF($C$14:$AG$14,$AL$7)</f>
        <v>0</v>
      </c>
      <c r="AM14" s="35">
        <f>COUNTIF($C$14:$AG$14,$AM$7)</f>
        <v>0</v>
      </c>
      <c r="AN14" s="36" t="str">
        <f t="shared" si="1"/>
        <v/>
      </c>
    </row>
    <row r="15" spans="1:40" ht="21.95" customHeight="1">
      <c r="A15" s="107"/>
      <c r="B15" s="108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/>
      <c r="AH15" s="27"/>
      <c r="AI15" s="34">
        <f>COUNTIF($C$15:$AG$15,$AI$7)</f>
        <v>0</v>
      </c>
      <c r="AJ15" s="35">
        <f>COUNTIF($C$15:$AG$15,$AJ$7)</f>
        <v>0</v>
      </c>
      <c r="AK15" s="35">
        <f>COUNTIF($C$15:$AG$15,$AK$7)</f>
        <v>0</v>
      </c>
      <c r="AL15" s="35">
        <f>COUNTIF($C$15:$AG$15,$AL$7)</f>
        <v>0</v>
      </c>
      <c r="AM15" s="35">
        <f>COUNTIF($C$15:$AG$15,$AM$7)</f>
        <v>0</v>
      </c>
      <c r="AN15" s="36" t="str">
        <f t="shared" si="1"/>
        <v/>
      </c>
    </row>
    <row r="16" spans="1:40" ht="21.95" customHeight="1">
      <c r="A16" s="107"/>
      <c r="B16" s="108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/>
      <c r="AH16" s="27"/>
      <c r="AI16" s="34">
        <f>COUNTIF($C$16:$AG$16,$AI$7)</f>
        <v>0</v>
      </c>
      <c r="AJ16" s="35">
        <f>COUNTIF($C$16:$AG$16,$AJ$7)</f>
        <v>0</v>
      </c>
      <c r="AK16" s="35">
        <f>COUNTIF($C$16:$AG$16,$AK$7)</f>
        <v>0</v>
      </c>
      <c r="AL16" s="35">
        <f>COUNTIF($C$16:$AG$16,$AL$7)</f>
        <v>0</v>
      </c>
      <c r="AM16" s="35">
        <f>COUNTIF($C$16:$AG$16,$AM$7)</f>
        <v>0</v>
      </c>
      <c r="AN16" s="36" t="str">
        <f t="shared" si="1"/>
        <v/>
      </c>
    </row>
    <row r="17" spans="1:40" ht="21.95" customHeight="1">
      <c r="A17" s="107"/>
      <c r="B17" s="108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/>
      <c r="AH17" s="27"/>
      <c r="AI17" s="34">
        <f>COUNTIF($C$17:$AG$17,$AI$7)</f>
        <v>0</v>
      </c>
      <c r="AJ17" s="35">
        <f>COUNTIF($C$17:$AG$17,$AJ$7)</f>
        <v>0</v>
      </c>
      <c r="AK17" s="35">
        <f>COUNTIF($C$17:$AG$17,$AK$7)</f>
        <v>0</v>
      </c>
      <c r="AL17" s="35">
        <f>COUNTIF($C$17:$AG$17,$AL$7)</f>
        <v>0</v>
      </c>
      <c r="AM17" s="35">
        <f>COUNTIF($C$17:$AG$17,$AM$7)</f>
        <v>0</v>
      </c>
      <c r="AN17" s="36" t="str">
        <f t="shared" si="1"/>
        <v/>
      </c>
    </row>
    <row r="18" spans="1:40" ht="21.95" customHeight="1">
      <c r="A18" s="114"/>
      <c r="B18" s="115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9"/>
      <c r="AH18" s="27"/>
      <c r="AI18" s="37">
        <f>COUNTIF($C$18:$AG$18,$AI$7)</f>
        <v>0</v>
      </c>
      <c r="AJ18" s="38">
        <f>COUNTIF($C$18:$AG$18,$AJ$7)</f>
        <v>0</v>
      </c>
      <c r="AK18" s="38">
        <f>COUNTIF($C$18:$AG$18,$AK$7)</f>
        <v>0</v>
      </c>
      <c r="AL18" s="38">
        <f>COUNTIF($C$18:$AG$18,$AL$7)</f>
        <v>0</v>
      </c>
      <c r="AM18" s="38">
        <f>COUNTIF($C$18:$AG$18,$AM$7)</f>
        <v>0</v>
      </c>
      <c r="AN18" s="39" t="str">
        <f t="shared" si="1"/>
        <v/>
      </c>
    </row>
    <row r="19" spans="1:40" hidden="1">
      <c r="C19" s="45">
        <f>C7</f>
        <v>41852</v>
      </c>
      <c r="D19" s="45">
        <f t="shared" ref="D19:AG19" si="2">D7</f>
        <v>41853</v>
      </c>
      <c r="E19" s="45">
        <f t="shared" si="2"/>
        <v>41854</v>
      </c>
      <c r="F19" s="45">
        <f t="shared" si="2"/>
        <v>41855</v>
      </c>
      <c r="G19" s="45">
        <f t="shared" si="2"/>
        <v>41856</v>
      </c>
      <c r="H19" s="45">
        <f t="shared" si="2"/>
        <v>41857</v>
      </c>
      <c r="I19" s="45">
        <f t="shared" si="2"/>
        <v>41858</v>
      </c>
      <c r="J19" s="45">
        <f t="shared" si="2"/>
        <v>41859</v>
      </c>
      <c r="K19" s="45">
        <f t="shared" si="2"/>
        <v>41860</v>
      </c>
      <c r="L19" s="45">
        <f t="shared" si="2"/>
        <v>41861</v>
      </c>
      <c r="M19" s="45">
        <f t="shared" si="2"/>
        <v>41862</v>
      </c>
      <c r="N19" s="45">
        <f t="shared" si="2"/>
        <v>41863</v>
      </c>
      <c r="O19" s="45">
        <f t="shared" si="2"/>
        <v>41864</v>
      </c>
      <c r="P19" s="45">
        <f t="shared" si="2"/>
        <v>41865</v>
      </c>
      <c r="Q19" s="45">
        <f t="shared" si="2"/>
        <v>41866</v>
      </c>
      <c r="R19" s="45">
        <f t="shared" si="2"/>
        <v>41867</v>
      </c>
      <c r="S19" s="45">
        <f t="shared" si="2"/>
        <v>41868</v>
      </c>
      <c r="T19" s="45">
        <f t="shared" si="2"/>
        <v>41869</v>
      </c>
      <c r="U19" s="45">
        <f t="shared" si="2"/>
        <v>41870</v>
      </c>
      <c r="V19" s="45">
        <f t="shared" si="2"/>
        <v>41871</v>
      </c>
      <c r="W19" s="45">
        <f t="shared" si="2"/>
        <v>41872</v>
      </c>
      <c r="X19" s="45">
        <f t="shared" si="2"/>
        <v>41873</v>
      </c>
      <c r="Y19" s="45">
        <f t="shared" si="2"/>
        <v>41874</v>
      </c>
      <c r="Z19" s="45">
        <f t="shared" si="2"/>
        <v>41875</v>
      </c>
      <c r="AA19" s="45">
        <f t="shared" si="2"/>
        <v>41876</v>
      </c>
      <c r="AB19" s="45">
        <f t="shared" si="2"/>
        <v>41877</v>
      </c>
      <c r="AC19" s="45">
        <f t="shared" si="2"/>
        <v>41878</v>
      </c>
      <c r="AD19" s="45">
        <f t="shared" si="2"/>
        <v>41879</v>
      </c>
      <c r="AE19" s="45">
        <f t="shared" si="2"/>
        <v>41880</v>
      </c>
      <c r="AF19" s="45">
        <f t="shared" si="2"/>
        <v>41881</v>
      </c>
      <c r="AG19" s="45">
        <f t="shared" si="2"/>
        <v>41882</v>
      </c>
      <c r="AI19" s="1">
        <f>COUNTIF(AI8:AI18,"&gt;0")</f>
        <v>3</v>
      </c>
      <c r="AJ19" s="1">
        <f>COUNTIF(AJ8:AJ18,"&gt;0")</f>
        <v>2</v>
      </c>
      <c r="AK19" s="1">
        <f>COUNTIF(AK8:AK18,"&gt;0")</f>
        <v>2</v>
      </c>
      <c r="AL19" s="1">
        <f>COUNTIF(AL8:AL18,"&gt;0")</f>
        <v>0</v>
      </c>
      <c r="AM19" s="1">
        <f>COUNTIF(AM8:AM18,"&gt;0")</f>
        <v>0</v>
      </c>
    </row>
    <row r="21" spans="1:40" ht="21.95" customHeight="1">
      <c r="A21" s="47"/>
      <c r="B21" s="116" t="s">
        <v>32</v>
      </c>
      <c r="C21" s="116"/>
      <c r="D21" s="116"/>
      <c r="E21" s="116" t="s">
        <v>33</v>
      </c>
      <c r="F21" s="116"/>
      <c r="G21" s="116"/>
      <c r="H21" s="116"/>
      <c r="I21" s="116"/>
      <c r="J21" s="116"/>
      <c r="K21" s="116"/>
      <c r="L21" s="116"/>
      <c r="M21" s="116" t="s">
        <v>34</v>
      </c>
      <c r="N21" s="116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40" ht="21.95" customHeight="1">
      <c r="A22" s="41" t="s">
        <v>35</v>
      </c>
      <c r="B22" s="117">
        <v>12345</v>
      </c>
      <c r="C22" s="117"/>
      <c r="D22" s="117"/>
      <c r="E22" s="120" t="s">
        <v>90</v>
      </c>
      <c r="F22" s="120"/>
      <c r="G22" s="120"/>
      <c r="H22" s="120"/>
      <c r="I22" s="120"/>
      <c r="J22" s="120"/>
      <c r="K22" s="120"/>
      <c r="L22" s="120"/>
      <c r="M22" s="121">
        <f>SUM(AI8:AI18)</f>
        <v>34</v>
      </c>
      <c r="N22" s="121"/>
      <c r="W22" s="27" t="s">
        <v>36</v>
      </c>
      <c r="X22" s="27" t="s">
        <v>44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</row>
    <row r="23" spans="1:40" ht="21.95" customHeight="1">
      <c r="A23" s="42" t="s">
        <v>37</v>
      </c>
      <c r="B23" s="113">
        <v>67890</v>
      </c>
      <c r="C23" s="113"/>
      <c r="D23" s="113"/>
      <c r="E23" s="119" t="s">
        <v>91</v>
      </c>
      <c r="F23" s="119"/>
      <c r="G23" s="119"/>
      <c r="H23" s="119"/>
      <c r="I23" s="119"/>
      <c r="J23" s="119"/>
      <c r="K23" s="119"/>
      <c r="L23" s="119"/>
      <c r="M23" s="122">
        <f>SUM(AJ8:AJ18)</f>
        <v>15</v>
      </c>
      <c r="N23" s="122"/>
      <c r="W23" s="27" t="s">
        <v>39</v>
      </c>
      <c r="X23" s="27" t="s">
        <v>45</v>
      </c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</row>
    <row r="24" spans="1:40" ht="21.95" customHeight="1">
      <c r="A24" s="42" t="s">
        <v>38</v>
      </c>
      <c r="B24" s="113">
        <v>24680</v>
      </c>
      <c r="C24" s="113"/>
      <c r="D24" s="113"/>
      <c r="E24" s="119" t="s">
        <v>95</v>
      </c>
      <c r="F24" s="119"/>
      <c r="G24" s="119"/>
      <c r="H24" s="119"/>
      <c r="I24" s="119"/>
      <c r="J24" s="119"/>
      <c r="K24" s="119"/>
      <c r="L24" s="119"/>
      <c r="M24" s="122">
        <f>SUM(AK8:AK18)</f>
        <v>20</v>
      </c>
      <c r="N24" s="122"/>
      <c r="W24" s="27" t="s">
        <v>42</v>
      </c>
      <c r="X24" s="27" t="s">
        <v>46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</row>
    <row r="25" spans="1:40" ht="21.95" customHeight="1">
      <c r="A25" s="42" t="s">
        <v>40</v>
      </c>
      <c r="B25" s="113"/>
      <c r="C25" s="113"/>
      <c r="D25" s="113"/>
      <c r="E25" s="119"/>
      <c r="F25" s="119"/>
      <c r="G25" s="119"/>
      <c r="H25" s="119"/>
      <c r="I25" s="119"/>
      <c r="J25" s="119"/>
      <c r="K25" s="119"/>
      <c r="L25" s="119"/>
      <c r="M25" s="122">
        <f>SUM(AL8:AL18)</f>
        <v>0</v>
      </c>
      <c r="N25" s="122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40" ht="21.95" customHeight="1">
      <c r="A26" s="43" t="s">
        <v>41</v>
      </c>
      <c r="B26" s="118"/>
      <c r="C26" s="118"/>
      <c r="D26" s="118"/>
      <c r="E26" s="125"/>
      <c r="F26" s="125"/>
      <c r="G26" s="125"/>
      <c r="H26" s="125"/>
      <c r="I26" s="125"/>
      <c r="J26" s="125"/>
      <c r="K26" s="125"/>
      <c r="L26" s="125"/>
      <c r="M26" s="123">
        <f>SUM(AM8:AM18)</f>
        <v>0</v>
      </c>
      <c r="N26" s="123"/>
      <c r="W26" s="27"/>
      <c r="X26" s="27"/>
    </row>
    <row r="27" spans="1:40" ht="21.95" customHeight="1">
      <c r="A27" s="44" t="s">
        <v>43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24">
        <f>SUM(M22:N26)</f>
        <v>69</v>
      </c>
      <c r="N27" s="124"/>
    </row>
  </sheetData>
  <sheetProtection password="BB70" sheet="1" objects="1" scenarios="1"/>
  <mergeCells count="36">
    <mergeCell ref="B26:D26"/>
    <mergeCell ref="E26:L26"/>
    <mergeCell ref="M26:N26"/>
    <mergeCell ref="B27:D27"/>
    <mergeCell ref="E27:L27"/>
    <mergeCell ref="M27:N27"/>
    <mergeCell ref="B24:D24"/>
    <mergeCell ref="E24:L24"/>
    <mergeCell ref="M24:N24"/>
    <mergeCell ref="B25:D25"/>
    <mergeCell ref="E25:L25"/>
    <mergeCell ref="M25:N25"/>
    <mergeCell ref="B22:D22"/>
    <mergeCell ref="E22:L22"/>
    <mergeCell ref="M22:N22"/>
    <mergeCell ref="B23:D23"/>
    <mergeCell ref="E23:L23"/>
    <mergeCell ref="M23:N23"/>
    <mergeCell ref="M21:N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B21:D21"/>
    <mergeCell ref="E21:L21"/>
    <mergeCell ref="A9:B9"/>
    <mergeCell ref="L1:AB1"/>
    <mergeCell ref="AI3:AN3"/>
    <mergeCell ref="A4:I4"/>
    <mergeCell ref="A7:B7"/>
    <mergeCell ref="A8:B8"/>
  </mergeCells>
  <phoneticPr fontId="2"/>
  <conditionalFormatting sqref="C7:AG7">
    <cfRule type="expression" dxfId="2" priority="1" stopIfTrue="1">
      <formula>MONTH(C7)&lt;&gt;MONTH(C7)</formula>
    </cfRule>
    <cfRule type="expression" dxfId="1" priority="3" stopIfTrue="1">
      <formula>WEEKDAY(C7)=7</formula>
    </cfRule>
  </conditionalFormatting>
  <dataValidations count="1">
    <dataValidation type="list" allowBlank="1" showInputMessage="1" showErrorMessage="1" sqref="C8:AG18">
      <formula1>$A$22:$A$26</formula1>
    </dataValidation>
  </dataValidations>
  <printOptions horizontalCentered="1" verticalCentered="1"/>
  <pageMargins left="0.11811023622047245" right="0.11811023622047245" top="0.55118110236220474" bottom="0.35433070866141736" header="0.31496062992125984" footer="0.31496062992125984"/>
  <pageSetup paperSize="9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B4192CD1-3282-4E20-8D26-6E97DB3DF5DD}">
            <xm:f>OR(WEEKDAY(C7)=1,COUNTIF(祝日!$A$1:$A$152,C7))</xm:f>
            <x14:dxf>
              <fill>
                <patternFill>
                  <bgColor rgb="FFFFCCFF"/>
                </patternFill>
              </fill>
            </x14:dxf>
          </x14:cfRule>
          <xm:sqref>C7:AG7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"/>
  <sheetViews>
    <sheetView workbookViewId="0">
      <selection activeCell="C19" sqref="C19"/>
    </sheetView>
  </sheetViews>
  <sheetFormatPr defaultRowHeight="13.5"/>
  <cols>
    <col min="1" max="1" width="11.625" style="1" customWidth="1"/>
    <col min="2" max="2" width="5.625" style="4" customWidth="1"/>
    <col min="3" max="3" width="18.625" style="1" customWidth="1"/>
    <col min="4" max="16384" width="9" style="1"/>
  </cols>
  <sheetData>
    <row r="1" spans="1:3">
      <c r="A1" s="50">
        <v>41640</v>
      </c>
      <c r="B1" s="1" t="s">
        <v>56</v>
      </c>
      <c r="C1" s="1" t="s">
        <v>57</v>
      </c>
    </row>
    <row r="2" spans="1:3">
      <c r="A2" s="50">
        <v>41641</v>
      </c>
      <c r="B2" s="1" t="s">
        <v>58</v>
      </c>
      <c r="C2" s="1" t="s">
        <v>59</v>
      </c>
    </row>
    <row r="3" spans="1:3">
      <c r="A3" s="50">
        <v>41642</v>
      </c>
      <c r="B3" s="1" t="s">
        <v>60</v>
      </c>
      <c r="C3" s="1" t="s">
        <v>59</v>
      </c>
    </row>
    <row r="4" spans="1:3">
      <c r="A4" s="50">
        <v>41652</v>
      </c>
      <c r="B4" s="1" t="s">
        <v>61</v>
      </c>
      <c r="C4" s="1" t="s">
        <v>62</v>
      </c>
    </row>
    <row r="5" spans="1:3">
      <c r="A5" s="50">
        <v>41681</v>
      </c>
      <c r="B5" s="1" t="s">
        <v>63</v>
      </c>
      <c r="C5" s="1" t="s">
        <v>64</v>
      </c>
    </row>
    <row r="6" spans="1:3">
      <c r="A6" s="50">
        <v>41719</v>
      </c>
      <c r="B6" s="1" t="s">
        <v>60</v>
      </c>
      <c r="C6" s="1" t="s">
        <v>65</v>
      </c>
    </row>
    <row r="7" spans="1:3">
      <c r="A7" s="50">
        <v>41758</v>
      </c>
      <c r="B7" s="1" t="s">
        <v>63</v>
      </c>
      <c r="C7" s="1" t="s">
        <v>66</v>
      </c>
    </row>
    <row r="8" spans="1:3">
      <c r="A8" s="50">
        <v>41762</v>
      </c>
      <c r="B8" s="1" t="s">
        <v>67</v>
      </c>
      <c r="C8" s="1" t="s">
        <v>68</v>
      </c>
    </row>
    <row r="9" spans="1:3">
      <c r="A9" s="50">
        <v>41763</v>
      </c>
      <c r="B9" s="1" t="s">
        <v>69</v>
      </c>
      <c r="C9" s="1" t="s">
        <v>70</v>
      </c>
    </row>
    <row r="10" spans="1:3">
      <c r="A10" s="50">
        <v>41764</v>
      </c>
      <c r="B10" s="1" t="s">
        <v>61</v>
      </c>
      <c r="C10" s="1" t="s">
        <v>71</v>
      </c>
    </row>
    <row r="11" spans="1:3">
      <c r="A11" s="50">
        <v>41765</v>
      </c>
      <c r="B11" s="1" t="s">
        <v>63</v>
      </c>
      <c r="C11" s="1" t="s">
        <v>72</v>
      </c>
    </row>
    <row r="12" spans="1:3">
      <c r="A12" s="50">
        <v>41841</v>
      </c>
      <c r="B12" s="1" t="s">
        <v>61</v>
      </c>
      <c r="C12" s="1" t="s">
        <v>73</v>
      </c>
    </row>
    <row r="13" spans="1:3">
      <c r="A13" s="50">
        <v>41897</v>
      </c>
      <c r="B13" s="1" t="s">
        <v>61</v>
      </c>
      <c r="C13" s="1" t="s">
        <v>74</v>
      </c>
    </row>
    <row r="14" spans="1:3">
      <c r="A14" s="50">
        <v>41905</v>
      </c>
      <c r="B14" s="1" t="s">
        <v>63</v>
      </c>
      <c r="C14" s="1" t="s">
        <v>75</v>
      </c>
    </row>
    <row r="15" spans="1:3">
      <c r="A15" s="50">
        <v>41925</v>
      </c>
      <c r="B15" s="1" t="s">
        <v>61</v>
      </c>
      <c r="C15" s="1" t="s">
        <v>76</v>
      </c>
    </row>
    <row r="16" spans="1:3">
      <c r="A16" s="50">
        <v>41946</v>
      </c>
      <c r="B16" s="1" t="s">
        <v>61</v>
      </c>
      <c r="C16" s="1" t="s">
        <v>77</v>
      </c>
    </row>
    <row r="17" spans="1:3">
      <c r="A17" s="50">
        <v>41966</v>
      </c>
      <c r="B17" s="1" t="s">
        <v>69</v>
      </c>
      <c r="C17" s="1" t="s">
        <v>78</v>
      </c>
    </row>
    <row r="18" spans="1:3">
      <c r="A18" s="50">
        <v>41967</v>
      </c>
      <c r="B18" s="1" t="s">
        <v>61</v>
      </c>
      <c r="C18" s="1" t="s">
        <v>72</v>
      </c>
    </row>
    <row r="19" spans="1:3">
      <c r="A19" s="50">
        <v>41996</v>
      </c>
      <c r="B19" s="1" t="s">
        <v>63</v>
      </c>
      <c r="C19" s="1" t="s">
        <v>79</v>
      </c>
    </row>
    <row r="20" spans="1:3">
      <c r="A20" s="50">
        <v>42005</v>
      </c>
      <c r="B20" s="1" t="s">
        <v>58</v>
      </c>
      <c r="C20" s="1" t="s">
        <v>57</v>
      </c>
    </row>
    <row r="21" spans="1:3">
      <c r="A21" s="50">
        <v>42006</v>
      </c>
      <c r="B21" s="1" t="s">
        <v>60</v>
      </c>
      <c r="C21" s="1" t="s">
        <v>59</v>
      </c>
    </row>
    <row r="22" spans="1:3">
      <c r="A22" s="50">
        <v>42007</v>
      </c>
      <c r="B22" s="1" t="s">
        <v>67</v>
      </c>
      <c r="C22" s="1" t="s">
        <v>59</v>
      </c>
    </row>
    <row r="23" spans="1:3">
      <c r="A23" s="50">
        <v>42016</v>
      </c>
      <c r="B23" s="1" t="s">
        <v>61</v>
      </c>
      <c r="C23" s="1" t="s">
        <v>62</v>
      </c>
    </row>
    <row r="24" spans="1:3">
      <c r="A24" s="50">
        <v>42046</v>
      </c>
      <c r="B24" s="1" t="s">
        <v>56</v>
      </c>
      <c r="C24" s="1" t="s">
        <v>64</v>
      </c>
    </row>
    <row r="25" spans="1:3">
      <c r="A25" s="50">
        <v>42084</v>
      </c>
      <c r="B25" s="1" t="s">
        <v>67</v>
      </c>
      <c r="C25" s="1" t="s">
        <v>65</v>
      </c>
    </row>
    <row r="26" spans="1:3">
      <c r="A26" s="50">
        <v>42123</v>
      </c>
      <c r="B26" s="1" t="s">
        <v>56</v>
      </c>
      <c r="C26" s="1" t="s">
        <v>66</v>
      </c>
    </row>
    <row r="27" spans="1:3">
      <c r="A27" s="50">
        <v>42127</v>
      </c>
      <c r="B27" s="1" t="s">
        <v>69</v>
      </c>
      <c r="C27" s="1" t="s">
        <v>68</v>
      </c>
    </row>
    <row r="28" spans="1:3">
      <c r="A28" s="50">
        <v>42128</v>
      </c>
      <c r="B28" s="1" t="s">
        <v>61</v>
      </c>
      <c r="C28" s="1" t="s">
        <v>70</v>
      </c>
    </row>
    <row r="29" spans="1:3">
      <c r="A29" s="50">
        <v>42129</v>
      </c>
      <c r="B29" s="1" t="s">
        <v>63</v>
      </c>
      <c r="C29" s="1" t="s">
        <v>71</v>
      </c>
    </row>
    <row r="30" spans="1:3">
      <c r="A30" s="50">
        <v>42130</v>
      </c>
      <c r="B30" s="1" t="s">
        <v>56</v>
      </c>
      <c r="C30" s="1" t="s">
        <v>72</v>
      </c>
    </row>
    <row r="31" spans="1:3">
      <c r="A31" s="50">
        <v>42205</v>
      </c>
      <c r="B31" s="1" t="s">
        <v>61</v>
      </c>
      <c r="C31" s="1" t="s">
        <v>73</v>
      </c>
    </row>
    <row r="32" spans="1:3">
      <c r="A32" s="50">
        <v>42268</v>
      </c>
      <c r="B32" s="1" t="s">
        <v>61</v>
      </c>
      <c r="C32" s="1" t="s">
        <v>74</v>
      </c>
    </row>
    <row r="33" spans="1:3">
      <c r="A33" s="50">
        <v>42269</v>
      </c>
      <c r="B33" s="1" t="s">
        <v>63</v>
      </c>
      <c r="C33" s="1" t="s">
        <v>80</v>
      </c>
    </row>
    <row r="34" spans="1:3">
      <c r="A34" s="50">
        <v>42270</v>
      </c>
      <c r="B34" s="1" t="s">
        <v>56</v>
      </c>
      <c r="C34" s="1" t="s">
        <v>75</v>
      </c>
    </row>
    <row r="35" spans="1:3">
      <c r="A35" s="50">
        <v>42289</v>
      </c>
      <c r="B35" s="1" t="s">
        <v>61</v>
      </c>
      <c r="C35" s="1" t="s">
        <v>76</v>
      </c>
    </row>
    <row r="36" spans="1:3">
      <c r="A36" s="50">
        <v>42311</v>
      </c>
      <c r="B36" s="1" t="s">
        <v>63</v>
      </c>
      <c r="C36" s="1" t="s">
        <v>77</v>
      </c>
    </row>
    <row r="37" spans="1:3">
      <c r="A37" s="50">
        <v>42331</v>
      </c>
      <c r="B37" s="1" t="s">
        <v>61</v>
      </c>
      <c r="C37" s="1" t="s">
        <v>78</v>
      </c>
    </row>
    <row r="38" spans="1:3">
      <c r="A38" s="50">
        <v>42361</v>
      </c>
      <c r="B38" s="1" t="s">
        <v>56</v>
      </c>
      <c r="C38" s="1" t="s">
        <v>79</v>
      </c>
    </row>
    <row r="39" spans="1:3">
      <c r="A39" s="50">
        <v>42370</v>
      </c>
      <c r="B39" s="1" t="s">
        <v>60</v>
      </c>
      <c r="C39" s="1" t="s">
        <v>57</v>
      </c>
    </row>
    <row r="40" spans="1:3">
      <c r="A40" s="50">
        <v>42371</v>
      </c>
      <c r="B40" s="1" t="s">
        <v>67</v>
      </c>
      <c r="C40" s="1" t="s">
        <v>59</v>
      </c>
    </row>
    <row r="41" spans="1:3">
      <c r="A41" s="50">
        <v>42372</v>
      </c>
      <c r="B41" s="1" t="s">
        <v>69</v>
      </c>
      <c r="C41" s="1" t="s">
        <v>59</v>
      </c>
    </row>
    <row r="42" spans="1:3">
      <c r="A42" s="50">
        <v>42380</v>
      </c>
      <c r="B42" s="1" t="s">
        <v>61</v>
      </c>
      <c r="C42" s="1" t="s">
        <v>62</v>
      </c>
    </row>
    <row r="43" spans="1:3">
      <c r="A43" s="50">
        <v>42411</v>
      </c>
      <c r="B43" s="1" t="s">
        <v>58</v>
      </c>
      <c r="C43" s="1" t="s">
        <v>64</v>
      </c>
    </row>
    <row r="44" spans="1:3">
      <c r="A44" s="50">
        <v>42449</v>
      </c>
      <c r="B44" s="1" t="s">
        <v>69</v>
      </c>
      <c r="C44" s="1" t="s">
        <v>65</v>
      </c>
    </row>
    <row r="45" spans="1:3">
      <c r="A45" s="50">
        <v>42450</v>
      </c>
      <c r="B45" s="1" t="s">
        <v>61</v>
      </c>
      <c r="C45" s="1" t="s">
        <v>72</v>
      </c>
    </row>
    <row r="46" spans="1:3">
      <c r="A46" s="50">
        <v>42489</v>
      </c>
      <c r="B46" s="1" t="s">
        <v>60</v>
      </c>
      <c r="C46" s="1" t="s">
        <v>66</v>
      </c>
    </row>
    <row r="47" spans="1:3">
      <c r="A47" s="50">
        <v>42493</v>
      </c>
      <c r="B47" s="1" t="s">
        <v>63</v>
      </c>
      <c r="C47" s="1" t="s">
        <v>68</v>
      </c>
    </row>
    <row r="48" spans="1:3">
      <c r="A48" s="50">
        <v>42494</v>
      </c>
      <c r="B48" s="1" t="s">
        <v>56</v>
      </c>
      <c r="C48" s="1" t="s">
        <v>70</v>
      </c>
    </row>
    <row r="49" spans="1:3">
      <c r="A49" s="50">
        <v>42495</v>
      </c>
      <c r="B49" s="1" t="s">
        <v>58</v>
      </c>
      <c r="C49" s="1" t="s">
        <v>71</v>
      </c>
    </row>
    <row r="50" spans="1:3">
      <c r="A50" s="50">
        <v>42569</v>
      </c>
      <c r="B50" s="1" t="s">
        <v>61</v>
      </c>
      <c r="C50" s="1" t="s">
        <v>73</v>
      </c>
    </row>
    <row r="51" spans="1:3">
      <c r="A51" s="50">
        <v>42632</v>
      </c>
      <c r="B51" s="1" t="s">
        <v>61</v>
      </c>
      <c r="C51" s="1" t="s">
        <v>74</v>
      </c>
    </row>
    <row r="52" spans="1:3">
      <c r="A52" s="50">
        <v>42635</v>
      </c>
      <c r="B52" s="1" t="s">
        <v>58</v>
      </c>
      <c r="C52" s="1" t="s">
        <v>75</v>
      </c>
    </row>
    <row r="53" spans="1:3">
      <c r="A53" s="50">
        <v>42653</v>
      </c>
      <c r="B53" s="1" t="s">
        <v>61</v>
      </c>
      <c r="C53" s="1" t="s">
        <v>76</v>
      </c>
    </row>
    <row r="54" spans="1:3">
      <c r="A54" s="50">
        <v>42677</v>
      </c>
      <c r="B54" s="1" t="s">
        <v>58</v>
      </c>
      <c r="C54" s="1" t="s">
        <v>77</v>
      </c>
    </row>
    <row r="55" spans="1:3">
      <c r="A55" s="50">
        <v>42697</v>
      </c>
      <c r="B55" s="1" t="s">
        <v>56</v>
      </c>
      <c r="C55" s="1" t="s">
        <v>78</v>
      </c>
    </row>
    <row r="56" spans="1:3">
      <c r="A56" s="50">
        <v>42727</v>
      </c>
      <c r="B56" s="1" t="s">
        <v>60</v>
      </c>
      <c r="C56" s="1" t="s">
        <v>79</v>
      </c>
    </row>
    <row r="57" spans="1:3">
      <c r="A57" s="50">
        <v>42736</v>
      </c>
      <c r="B57" s="1" t="s">
        <v>69</v>
      </c>
      <c r="C57" s="1" t="s">
        <v>57</v>
      </c>
    </row>
    <row r="58" spans="1:3">
      <c r="A58" s="50">
        <v>42737</v>
      </c>
      <c r="B58" s="1" t="s">
        <v>61</v>
      </c>
      <c r="C58" s="1" t="s">
        <v>72</v>
      </c>
    </row>
    <row r="59" spans="1:3">
      <c r="A59" s="50">
        <v>42738</v>
      </c>
      <c r="B59" s="1" t="s">
        <v>63</v>
      </c>
      <c r="C59" s="1" t="s">
        <v>59</v>
      </c>
    </row>
    <row r="60" spans="1:3">
      <c r="A60" s="50">
        <v>42744</v>
      </c>
      <c r="B60" s="1" t="s">
        <v>61</v>
      </c>
      <c r="C60" s="1" t="s">
        <v>62</v>
      </c>
    </row>
    <row r="61" spans="1:3">
      <c r="A61" s="50">
        <v>42777</v>
      </c>
      <c r="B61" s="1" t="s">
        <v>67</v>
      </c>
      <c r="C61" s="1" t="s">
        <v>64</v>
      </c>
    </row>
    <row r="62" spans="1:3">
      <c r="A62" s="50">
        <v>42814</v>
      </c>
      <c r="B62" s="1" t="s">
        <v>61</v>
      </c>
      <c r="C62" s="1" t="s">
        <v>65</v>
      </c>
    </row>
    <row r="63" spans="1:3">
      <c r="A63" s="50">
        <v>42854</v>
      </c>
      <c r="B63" s="1" t="s">
        <v>67</v>
      </c>
      <c r="C63" s="1" t="s">
        <v>66</v>
      </c>
    </row>
    <row r="64" spans="1:3">
      <c r="A64" s="50">
        <v>42858</v>
      </c>
      <c r="B64" s="1" t="s">
        <v>56</v>
      </c>
      <c r="C64" s="1" t="s">
        <v>68</v>
      </c>
    </row>
    <row r="65" spans="1:3">
      <c r="A65" s="50">
        <v>42859</v>
      </c>
      <c r="B65" s="1" t="s">
        <v>58</v>
      </c>
      <c r="C65" s="1" t="s">
        <v>70</v>
      </c>
    </row>
    <row r="66" spans="1:3">
      <c r="A66" s="50">
        <v>42860</v>
      </c>
      <c r="B66" s="1" t="s">
        <v>60</v>
      </c>
      <c r="C66" s="1" t="s">
        <v>71</v>
      </c>
    </row>
    <row r="67" spans="1:3">
      <c r="A67" s="50">
        <v>42933</v>
      </c>
      <c r="B67" s="1" t="s">
        <v>61</v>
      </c>
      <c r="C67" s="1" t="s">
        <v>73</v>
      </c>
    </row>
    <row r="68" spans="1:3">
      <c r="A68" s="50">
        <v>42996</v>
      </c>
      <c r="B68" s="1" t="s">
        <v>61</v>
      </c>
      <c r="C68" s="1" t="s">
        <v>74</v>
      </c>
    </row>
    <row r="69" spans="1:3">
      <c r="A69" s="50">
        <v>43001</v>
      </c>
      <c r="B69" s="1" t="s">
        <v>67</v>
      </c>
      <c r="C69" s="1" t="s">
        <v>75</v>
      </c>
    </row>
    <row r="70" spans="1:3">
      <c r="A70" s="50">
        <v>43017</v>
      </c>
      <c r="B70" s="1" t="s">
        <v>61</v>
      </c>
      <c r="C70" s="1" t="s">
        <v>76</v>
      </c>
    </row>
    <row r="71" spans="1:3">
      <c r="A71" s="50">
        <v>43042</v>
      </c>
      <c r="B71" s="1" t="s">
        <v>60</v>
      </c>
      <c r="C71" s="1" t="s">
        <v>77</v>
      </c>
    </row>
    <row r="72" spans="1:3">
      <c r="A72" s="50">
        <v>43062</v>
      </c>
      <c r="B72" s="1" t="s">
        <v>58</v>
      </c>
      <c r="C72" s="1" t="s">
        <v>78</v>
      </c>
    </row>
    <row r="73" spans="1:3">
      <c r="A73" s="50">
        <v>43092</v>
      </c>
      <c r="B73" s="1" t="s">
        <v>67</v>
      </c>
      <c r="C73" s="1" t="s">
        <v>79</v>
      </c>
    </row>
    <row r="74" spans="1:3">
      <c r="A74" s="50">
        <v>43101</v>
      </c>
      <c r="B74" s="1" t="s">
        <v>61</v>
      </c>
      <c r="C74" s="1" t="s">
        <v>57</v>
      </c>
    </row>
    <row r="75" spans="1:3">
      <c r="A75" s="50">
        <v>43102</v>
      </c>
      <c r="B75" s="1" t="s">
        <v>63</v>
      </c>
      <c r="C75" s="1" t="s">
        <v>59</v>
      </c>
    </row>
    <row r="76" spans="1:3">
      <c r="A76" s="50">
        <v>43103</v>
      </c>
      <c r="B76" s="1" t="s">
        <v>56</v>
      </c>
      <c r="C76" s="1" t="s">
        <v>59</v>
      </c>
    </row>
    <row r="77" spans="1:3">
      <c r="A77" s="50">
        <v>43108</v>
      </c>
      <c r="B77" s="1" t="s">
        <v>61</v>
      </c>
      <c r="C77" s="1" t="s">
        <v>62</v>
      </c>
    </row>
    <row r="78" spans="1:3">
      <c r="A78" s="50">
        <v>43142</v>
      </c>
      <c r="B78" s="1" t="s">
        <v>69</v>
      </c>
      <c r="C78" s="1" t="s">
        <v>64</v>
      </c>
    </row>
    <row r="79" spans="1:3">
      <c r="A79" s="50">
        <v>43143</v>
      </c>
      <c r="B79" s="1" t="s">
        <v>61</v>
      </c>
      <c r="C79" s="1" t="s">
        <v>72</v>
      </c>
    </row>
    <row r="80" spans="1:3">
      <c r="A80" s="50">
        <v>43180</v>
      </c>
      <c r="B80" s="1" t="s">
        <v>56</v>
      </c>
      <c r="C80" s="1" t="s">
        <v>65</v>
      </c>
    </row>
    <row r="81" spans="1:3">
      <c r="A81" s="50">
        <v>43219</v>
      </c>
      <c r="B81" s="1" t="s">
        <v>69</v>
      </c>
      <c r="C81" s="1" t="s">
        <v>66</v>
      </c>
    </row>
    <row r="82" spans="1:3">
      <c r="A82" s="50">
        <v>43220</v>
      </c>
      <c r="B82" s="1" t="s">
        <v>61</v>
      </c>
      <c r="C82" s="1" t="s">
        <v>72</v>
      </c>
    </row>
    <row r="83" spans="1:3">
      <c r="A83" s="50">
        <v>43223</v>
      </c>
      <c r="B83" s="1" t="s">
        <v>58</v>
      </c>
      <c r="C83" s="1" t="s">
        <v>68</v>
      </c>
    </row>
    <row r="84" spans="1:3">
      <c r="A84" s="50">
        <v>43224</v>
      </c>
      <c r="B84" s="1" t="s">
        <v>60</v>
      </c>
      <c r="C84" s="1" t="s">
        <v>70</v>
      </c>
    </row>
    <row r="85" spans="1:3">
      <c r="A85" s="50">
        <v>43225</v>
      </c>
      <c r="B85" s="1" t="s">
        <v>67</v>
      </c>
      <c r="C85" s="1" t="s">
        <v>71</v>
      </c>
    </row>
    <row r="86" spans="1:3">
      <c r="A86" s="50">
        <v>43297</v>
      </c>
      <c r="B86" s="1" t="s">
        <v>61</v>
      </c>
      <c r="C86" s="1" t="s">
        <v>73</v>
      </c>
    </row>
    <row r="87" spans="1:3">
      <c r="A87" s="50">
        <v>43360</v>
      </c>
      <c r="B87" s="1" t="s">
        <v>61</v>
      </c>
      <c r="C87" s="1" t="s">
        <v>74</v>
      </c>
    </row>
    <row r="88" spans="1:3">
      <c r="A88" s="50">
        <v>43366</v>
      </c>
      <c r="B88" s="1" t="s">
        <v>69</v>
      </c>
      <c r="C88" s="1" t="s">
        <v>75</v>
      </c>
    </row>
    <row r="89" spans="1:3">
      <c r="A89" s="50">
        <v>43367</v>
      </c>
      <c r="B89" s="1" t="s">
        <v>61</v>
      </c>
      <c r="C89" s="1" t="s">
        <v>72</v>
      </c>
    </row>
    <row r="90" spans="1:3">
      <c r="A90" s="50">
        <v>43381</v>
      </c>
      <c r="B90" s="1" t="s">
        <v>61</v>
      </c>
      <c r="C90" s="1" t="s">
        <v>76</v>
      </c>
    </row>
    <row r="91" spans="1:3">
      <c r="A91" s="50">
        <v>43407</v>
      </c>
      <c r="B91" s="1" t="s">
        <v>67</v>
      </c>
      <c r="C91" s="1" t="s">
        <v>77</v>
      </c>
    </row>
    <row r="92" spans="1:3">
      <c r="A92" s="50">
        <v>43427</v>
      </c>
      <c r="B92" s="1" t="s">
        <v>60</v>
      </c>
      <c r="C92" s="1" t="s">
        <v>78</v>
      </c>
    </row>
    <row r="93" spans="1:3">
      <c r="A93" s="50">
        <v>43457</v>
      </c>
      <c r="B93" s="1" t="s">
        <v>69</v>
      </c>
      <c r="C93" s="1" t="s">
        <v>79</v>
      </c>
    </row>
    <row r="94" spans="1:3">
      <c r="A94" s="50">
        <v>43458</v>
      </c>
      <c r="B94" s="1" t="s">
        <v>61</v>
      </c>
      <c r="C94" s="1" t="s">
        <v>72</v>
      </c>
    </row>
    <row r="95" spans="1:3">
      <c r="A95" s="50">
        <v>43466</v>
      </c>
      <c r="B95" s="1" t="s">
        <v>63</v>
      </c>
      <c r="C95" s="1" t="s">
        <v>57</v>
      </c>
    </row>
    <row r="96" spans="1:3">
      <c r="A96" s="50">
        <v>43467</v>
      </c>
      <c r="B96" s="1" t="s">
        <v>56</v>
      </c>
      <c r="C96" s="1" t="s">
        <v>59</v>
      </c>
    </row>
    <row r="97" spans="1:3">
      <c r="A97" s="50">
        <v>43468</v>
      </c>
      <c r="B97" s="1" t="s">
        <v>58</v>
      </c>
      <c r="C97" s="1" t="s">
        <v>59</v>
      </c>
    </row>
    <row r="98" spans="1:3">
      <c r="A98" s="50">
        <v>43479</v>
      </c>
      <c r="B98" s="1" t="s">
        <v>61</v>
      </c>
      <c r="C98" s="1" t="s">
        <v>62</v>
      </c>
    </row>
    <row r="99" spans="1:3">
      <c r="A99" s="50">
        <v>43507</v>
      </c>
      <c r="B99" s="1" t="s">
        <v>61</v>
      </c>
      <c r="C99" s="1" t="s">
        <v>64</v>
      </c>
    </row>
    <row r="100" spans="1:3">
      <c r="A100" s="50">
        <v>43545</v>
      </c>
      <c r="B100" s="1" t="s">
        <v>58</v>
      </c>
      <c r="C100" s="1" t="s">
        <v>65</v>
      </c>
    </row>
    <row r="101" spans="1:3">
      <c r="A101" s="50">
        <v>43584</v>
      </c>
      <c r="B101" s="1" t="s">
        <v>61</v>
      </c>
      <c r="C101" s="1" t="s">
        <v>66</v>
      </c>
    </row>
    <row r="102" spans="1:3">
      <c r="A102" s="50">
        <v>43588</v>
      </c>
      <c r="B102" s="1" t="s">
        <v>60</v>
      </c>
      <c r="C102" s="1" t="s">
        <v>68</v>
      </c>
    </row>
    <row r="103" spans="1:3">
      <c r="A103" s="50">
        <v>43589</v>
      </c>
      <c r="B103" s="1" t="s">
        <v>67</v>
      </c>
      <c r="C103" s="1" t="s">
        <v>70</v>
      </c>
    </row>
    <row r="104" spans="1:3">
      <c r="A104" s="50">
        <v>43590</v>
      </c>
      <c r="B104" s="1" t="s">
        <v>69</v>
      </c>
      <c r="C104" s="1" t="s">
        <v>71</v>
      </c>
    </row>
    <row r="105" spans="1:3">
      <c r="A105" s="50">
        <v>43591</v>
      </c>
      <c r="B105" s="1" t="s">
        <v>61</v>
      </c>
      <c r="C105" s="1" t="s">
        <v>72</v>
      </c>
    </row>
    <row r="106" spans="1:3">
      <c r="A106" s="50">
        <v>43661</v>
      </c>
      <c r="B106" s="1" t="s">
        <v>61</v>
      </c>
      <c r="C106" s="1" t="s">
        <v>73</v>
      </c>
    </row>
    <row r="107" spans="1:3">
      <c r="A107" s="50">
        <v>43724</v>
      </c>
      <c r="B107" s="1" t="s">
        <v>61</v>
      </c>
      <c r="C107" s="1" t="s">
        <v>74</v>
      </c>
    </row>
    <row r="108" spans="1:3">
      <c r="A108" s="50">
        <v>43731</v>
      </c>
      <c r="B108" s="1" t="s">
        <v>61</v>
      </c>
      <c r="C108" s="1" t="s">
        <v>75</v>
      </c>
    </row>
    <row r="109" spans="1:3">
      <c r="A109" s="50">
        <v>43752</v>
      </c>
      <c r="B109" s="1" t="s">
        <v>61</v>
      </c>
      <c r="C109" s="1" t="s">
        <v>76</v>
      </c>
    </row>
    <row r="110" spans="1:3">
      <c r="A110" s="50">
        <v>43772</v>
      </c>
      <c r="B110" s="1" t="s">
        <v>69</v>
      </c>
      <c r="C110" s="1" t="s">
        <v>77</v>
      </c>
    </row>
    <row r="111" spans="1:3">
      <c r="A111" s="50">
        <v>43773</v>
      </c>
      <c r="B111" s="1" t="s">
        <v>61</v>
      </c>
      <c r="C111" s="1" t="s">
        <v>72</v>
      </c>
    </row>
    <row r="112" spans="1:3">
      <c r="A112" s="50">
        <v>43792</v>
      </c>
      <c r="B112" s="1" t="s">
        <v>67</v>
      </c>
      <c r="C112" s="1" t="s">
        <v>78</v>
      </c>
    </row>
    <row r="113" spans="1:3">
      <c r="A113" s="50">
        <v>43822</v>
      </c>
      <c r="B113" s="1" t="s">
        <v>61</v>
      </c>
      <c r="C113" s="1" t="s">
        <v>79</v>
      </c>
    </row>
    <row r="114" spans="1:3">
      <c r="A114" s="50">
        <v>43831</v>
      </c>
      <c r="B114" s="1" t="s">
        <v>56</v>
      </c>
      <c r="C114" s="1" t="s">
        <v>57</v>
      </c>
    </row>
    <row r="115" spans="1:3">
      <c r="A115" s="50">
        <v>43832</v>
      </c>
      <c r="B115" s="1" t="s">
        <v>58</v>
      </c>
      <c r="C115" s="1" t="s">
        <v>59</v>
      </c>
    </row>
    <row r="116" spans="1:3">
      <c r="A116" s="50">
        <v>43833</v>
      </c>
      <c r="B116" s="1" t="s">
        <v>60</v>
      </c>
      <c r="C116" s="1" t="s">
        <v>59</v>
      </c>
    </row>
    <row r="117" spans="1:3">
      <c r="A117" s="50">
        <v>43843</v>
      </c>
      <c r="B117" s="1" t="s">
        <v>61</v>
      </c>
      <c r="C117" s="1" t="s">
        <v>62</v>
      </c>
    </row>
    <row r="118" spans="1:3">
      <c r="A118" s="50">
        <v>43872</v>
      </c>
      <c r="B118" s="1" t="s">
        <v>63</v>
      </c>
      <c r="C118" s="1" t="s">
        <v>64</v>
      </c>
    </row>
    <row r="119" spans="1:3">
      <c r="A119" s="50">
        <v>43910</v>
      </c>
      <c r="B119" s="1" t="s">
        <v>60</v>
      </c>
      <c r="C119" s="1" t="s">
        <v>65</v>
      </c>
    </row>
    <row r="120" spans="1:3">
      <c r="A120" s="50">
        <v>43950</v>
      </c>
      <c r="B120" s="1" t="s">
        <v>56</v>
      </c>
      <c r="C120" s="1" t="s">
        <v>66</v>
      </c>
    </row>
    <row r="121" spans="1:3">
      <c r="A121" s="50">
        <v>43954</v>
      </c>
      <c r="B121" s="1" t="s">
        <v>69</v>
      </c>
      <c r="C121" s="1" t="s">
        <v>68</v>
      </c>
    </row>
    <row r="122" spans="1:3">
      <c r="A122" s="50">
        <v>43955</v>
      </c>
      <c r="B122" s="1" t="s">
        <v>61</v>
      </c>
      <c r="C122" s="1" t="s">
        <v>70</v>
      </c>
    </row>
    <row r="123" spans="1:3">
      <c r="A123" s="50">
        <v>43956</v>
      </c>
      <c r="B123" s="1" t="s">
        <v>63</v>
      </c>
      <c r="C123" s="1" t="s">
        <v>71</v>
      </c>
    </row>
    <row r="124" spans="1:3">
      <c r="A124" s="50">
        <v>43957</v>
      </c>
      <c r="B124" s="1" t="s">
        <v>56</v>
      </c>
      <c r="C124" s="1" t="s">
        <v>72</v>
      </c>
    </row>
    <row r="125" spans="1:3">
      <c r="A125" s="50">
        <v>44032</v>
      </c>
      <c r="B125" s="1" t="s">
        <v>61</v>
      </c>
      <c r="C125" s="1" t="s">
        <v>73</v>
      </c>
    </row>
    <row r="126" spans="1:3">
      <c r="A126" s="50">
        <v>44095</v>
      </c>
      <c r="B126" s="1" t="s">
        <v>61</v>
      </c>
      <c r="C126" s="1" t="s">
        <v>74</v>
      </c>
    </row>
    <row r="127" spans="1:3">
      <c r="A127" s="50">
        <v>44096</v>
      </c>
      <c r="B127" s="1" t="s">
        <v>63</v>
      </c>
      <c r="C127" s="1" t="s">
        <v>75</v>
      </c>
    </row>
    <row r="128" spans="1:3">
      <c r="A128" s="50">
        <v>44116</v>
      </c>
      <c r="B128" s="1" t="s">
        <v>61</v>
      </c>
      <c r="C128" s="1" t="s">
        <v>76</v>
      </c>
    </row>
    <row r="129" spans="1:3">
      <c r="A129" s="50">
        <v>44138</v>
      </c>
      <c r="B129" s="1" t="s">
        <v>63</v>
      </c>
      <c r="C129" s="1" t="s">
        <v>77</v>
      </c>
    </row>
    <row r="130" spans="1:3">
      <c r="A130" s="50">
        <v>44158</v>
      </c>
      <c r="B130" s="1" t="s">
        <v>61</v>
      </c>
      <c r="C130" s="1" t="s">
        <v>78</v>
      </c>
    </row>
    <row r="131" spans="1:3">
      <c r="A131" s="50">
        <v>44188</v>
      </c>
      <c r="B131" s="1" t="s">
        <v>56</v>
      </c>
      <c r="C131" s="1" t="s">
        <v>79</v>
      </c>
    </row>
    <row r="132" spans="1:3">
      <c r="B132" s="1"/>
    </row>
    <row r="133" spans="1:3">
      <c r="B133" s="1"/>
    </row>
    <row r="134" spans="1:3">
      <c r="B134" s="1"/>
    </row>
    <row r="135" spans="1:3">
      <c r="B135" s="1"/>
    </row>
    <row r="136" spans="1:3">
      <c r="B136" s="1"/>
    </row>
    <row r="137" spans="1:3">
      <c r="B137" s="1"/>
    </row>
    <row r="138" spans="1:3">
      <c r="A138" s="50"/>
    </row>
    <row r="139" spans="1:3">
      <c r="A139" s="50"/>
    </row>
    <row r="140" spans="1:3">
      <c r="A140" s="50"/>
    </row>
    <row r="141" spans="1:3">
      <c r="A141" s="50"/>
    </row>
    <row r="142" spans="1:3">
      <c r="A142" s="50"/>
    </row>
    <row r="143" spans="1:3">
      <c r="A143" s="50"/>
    </row>
    <row r="144" spans="1:3">
      <c r="A144" s="50"/>
    </row>
    <row r="145" spans="1:1">
      <c r="A145" s="50"/>
    </row>
    <row r="146" spans="1:1">
      <c r="A146" s="50"/>
    </row>
    <row r="147" spans="1:1">
      <c r="A147" s="50"/>
    </row>
    <row r="148" spans="1:1">
      <c r="A148" s="50"/>
    </row>
    <row r="149" spans="1:1">
      <c r="A149" s="50"/>
    </row>
    <row r="150" spans="1:1">
      <c r="A150" s="50"/>
    </row>
    <row r="151" spans="1:1">
      <c r="A151" s="50"/>
    </row>
    <row r="152" spans="1:1">
      <c r="A152" s="50"/>
    </row>
  </sheetData>
  <sheetProtection password="BB7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就労状況報告書</vt:lpstr>
      <vt:lpstr>月別現場別就労報告書</vt:lpstr>
      <vt:lpstr>就労状況報告書記入例</vt:lpstr>
      <vt:lpstr>現場別就労報告書記入例</vt:lpstr>
      <vt:lpstr>祝日</vt:lpstr>
      <vt:lpstr>就労状況報告書!Print_Area</vt:lpstr>
      <vt:lpstr>祝日</vt:lpstr>
      <vt:lpstr>祝日①</vt:lpstr>
      <vt:lpstr>祝日②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 島村工業</dc:creator>
  <cp:lastModifiedBy>関根 孝</cp:lastModifiedBy>
  <cp:lastPrinted>2014-09-09T08:35:15Z</cp:lastPrinted>
  <dcterms:created xsi:type="dcterms:W3CDTF">2003-03-19T05:44:51Z</dcterms:created>
  <dcterms:modified xsi:type="dcterms:W3CDTF">2015-02-09T02:38:27Z</dcterms:modified>
</cp:coreProperties>
</file>